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<sst xmlns="http://schemas.openxmlformats.org/spreadsheetml/2006/main" count="113" uniqueCount="82">
  <si>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>oddílové</t>
  </si>
  <si>
    <t>bodování</t>
  </si>
  <si>
    <t>bodů</t>
  </si>
  <si>
    <t>poř.</t>
  </si>
  <si>
    <t>ŽRALOCI:</t>
  </si>
  <si>
    <t>Sopťa</t>
  </si>
  <si>
    <t>Mat</t>
  </si>
  <si>
    <t>kroj</t>
  </si>
  <si>
    <t>měsíční závod</t>
  </si>
  <si>
    <t>kronika</t>
  </si>
  <si>
    <t>Celkem bodů</t>
  </si>
  <si>
    <t>Pořadí</t>
  </si>
  <si>
    <t>poř.-prům.-doch.</t>
  </si>
  <si>
    <t>hry, aktivita</t>
  </si>
  <si>
    <t>účast, věci, příchod</t>
  </si>
  <si>
    <t>docházka v minulém měsíci:</t>
  </si>
  <si>
    <t>Hádě</t>
  </si>
  <si>
    <t>Raple</t>
  </si>
  <si>
    <t>Kašpárek</t>
  </si>
  <si>
    <t>Hry součet:</t>
  </si>
  <si>
    <t>Hry součet oddíl:</t>
  </si>
  <si>
    <t>Patrick</t>
  </si>
  <si>
    <t>KOSATKY:</t>
  </si>
  <si>
    <t>Docházka %</t>
  </si>
  <si>
    <t xml:space="preserve">aktivita </t>
  </si>
  <si>
    <t>úklid klubovny</t>
  </si>
  <si>
    <t xml:space="preserve">Poděs </t>
  </si>
  <si>
    <t>Ilča</t>
  </si>
  <si>
    <t>Píďa</t>
  </si>
  <si>
    <t>Zagro</t>
  </si>
  <si>
    <t>Medvěd</t>
  </si>
  <si>
    <t>Jana</t>
  </si>
  <si>
    <t>Luksík</t>
  </si>
  <si>
    <t>Rybka</t>
  </si>
  <si>
    <t>Žabák</t>
  </si>
  <si>
    <t>Míra</t>
  </si>
  <si>
    <t>pozornost</t>
  </si>
  <si>
    <t>Kaštan</t>
  </si>
  <si>
    <t>Čert</t>
  </si>
  <si>
    <t>Pískle</t>
  </si>
  <si>
    <t>Čvachta</t>
  </si>
  <si>
    <t>DELFÍNI:</t>
  </si>
  <si>
    <t>Jonáš</t>
  </si>
  <si>
    <t>Rarášek</t>
  </si>
  <si>
    <t>plavání</t>
  </si>
  <si>
    <t>Pigi</t>
  </si>
  <si>
    <t>kartičky pětka</t>
  </si>
  <si>
    <t>měsíční úkol - vandrbuch</t>
  </si>
  <si>
    <t>kartičky dvě pětky</t>
  </si>
  <si>
    <t>kartičky desítka</t>
  </si>
  <si>
    <t>průkaz Junák</t>
  </si>
  <si>
    <t>průkaz ČSK</t>
  </si>
  <si>
    <t>kartičky patnáctka</t>
  </si>
  <si>
    <t>Hadí výprava 1.2.</t>
  </si>
  <si>
    <t>Oddílovka 6.2.</t>
  </si>
  <si>
    <t>Družinovky 13.2.</t>
  </si>
  <si>
    <t>Družinovky 20.2.</t>
  </si>
  <si>
    <t>Družinovky 27.2.</t>
  </si>
  <si>
    <t>Výprava na Grizzlák</t>
  </si>
  <si>
    <t>hry, aktivita 16.2.</t>
  </si>
  <si>
    <t>hry, aktivita 17.2.</t>
  </si>
  <si>
    <t>Vlčice</t>
  </si>
  <si>
    <t>Kody</t>
  </si>
  <si>
    <t>Žabka</t>
  </si>
  <si>
    <t>10 x odpověz</t>
  </si>
  <si>
    <t>měsíční úkol - techničák</t>
  </si>
  <si>
    <t>měsíční úkol - KPZ</t>
  </si>
  <si>
    <t>11.</t>
  </si>
  <si>
    <t>14.</t>
  </si>
  <si>
    <t>13.</t>
  </si>
  <si>
    <t>10.</t>
  </si>
  <si>
    <t>15.</t>
  </si>
  <si>
    <t>9.</t>
  </si>
  <si>
    <t>8.</t>
  </si>
  <si>
    <t>2.</t>
  </si>
  <si>
    <t>6.</t>
  </si>
  <si>
    <t>3.</t>
  </si>
  <si>
    <t>5.</t>
  </si>
  <si>
    <t>1.</t>
  </si>
  <si>
    <t>7.</t>
  </si>
  <si>
    <t>4.</t>
  </si>
  <si>
    <t>12.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</si>
</sst>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0%"/>
    <numFmt numFmtId="167" formatCode="0.0E+00"/>
    <numFmt numFmtId="168" formatCode="#,##0.000"/>
    <numFmt numFmtId="169" formatCode="#,##0.00\ &quot;Kč&quot;"/>
  </numFmts>
  <fonts count="2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22"/>
      <name val="Times New Roman CE"/>
      <family val="1"/>
    </font>
    <font>
      <sz val="10"/>
      <color indexed="40"/>
      <name val="Times New Roman CE"/>
      <family val="1"/>
    </font>
    <font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color indexed="48"/>
      <name val="Times New Roman CE"/>
      <family val="1"/>
    </font>
    <font>
      <sz val="10"/>
      <color indexed="48"/>
      <name val="Arial CE"/>
      <family val="2"/>
    </font>
    <font>
      <sz val="10"/>
      <color indexed="10"/>
      <name val="Times New Roman CE"/>
      <family val="1"/>
    </font>
    <font>
      <sz val="10"/>
      <name val="Times New Roman"/>
      <family val="1"/>
    </font>
    <font>
      <b/>
      <sz val="14"/>
      <name val="Times New Roman CE"/>
      <family val="1"/>
    </font>
    <font>
      <u val="single"/>
      <sz val="8.3"/>
      <color indexed="12"/>
      <name val="Arial CE"/>
      <family val="0"/>
    </font>
    <font>
      <u val="single"/>
      <sz val="8.3"/>
      <color indexed="36"/>
      <name val="Arial CE"/>
      <family val="0"/>
    </font>
    <font>
      <b/>
      <sz val="10"/>
      <color indexed="46"/>
      <name val="Times New Roman CE"/>
      <family val="1"/>
    </font>
    <font>
      <sz val="10"/>
      <color indexed="46"/>
      <name val="Times New Roman CE"/>
      <family val="1"/>
    </font>
    <font>
      <sz val="12"/>
      <color indexed="61"/>
      <name val="Times New Roman CE"/>
      <family val="1"/>
    </font>
    <font>
      <sz val="10"/>
      <color indexed="61"/>
      <name val="Times New Roman CE"/>
      <family val="1"/>
    </font>
    <font>
      <sz val="14"/>
      <name val="Times New Roman CE"/>
      <family val="1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 diagonalUp="1">
      <left style="thin"/>
      <right style="thin"/>
      <top style="double"/>
      <bottom style="thin"/>
      <diagonal style="thin"/>
    </border>
    <border diagonalUp="1">
      <left style="thin"/>
      <right style="medium"/>
      <top style="double"/>
      <bottom style="thin"/>
      <diagonal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 diagonalUp="1">
      <left style="medium"/>
      <right style="thin"/>
      <top style="double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 style="thin"/>
      <top style="double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double"/>
      <bottom style="thin"/>
      <diagonal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7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2" fontId="17" fillId="0" borderId="29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20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2" fontId="17" fillId="0" borderId="22" xfId="0" applyNumberFormat="1" applyFont="1" applyFill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0" xfId="0" applyFont="1" applyAlignment="1">
      <alignment/>
    </xf>
    <xf numFmtId="0" fontId="8" fillId="0" borderId="27" xfId="0" applyFont="1" applyFill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5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2" fontId="1" fillId="0" borderId="27" xfId="0" applyNumberFormat="1" applyFont="1" applyFill="1" applyBorder="1" applyAlignment="1">
      <alignment/>
    </xf>
    <xf numFmtId="9" fontId="1" fillId="0" borderId="2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/>
    </xf>
    <xf numFmtId="0" fontId="18" fillId="0" borderId="32" xfId="0" applyFont="1" applyBorder="1" applyAlignment="1">
      <alignment horizontal="center"/>
    </xf>
    <xf numFmtId="2" fontId="1" fillId="0" borderId="37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1" fontId="1" fillId="0" borderId="36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7" fillId="0" borderId="30" xfId="0" applyNumberFormat="1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/>
    </xf>
    <xf numFmtId="166" fontId="11" fillId="0" borderId="2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2" borderId="36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0" xfId="0" applyFont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4" borderId="36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" fontId="1" fillId="5" borderId="36" xfId="0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6" borderId="27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7" borderId="27" xfId="0" applyFont="1" applyFill="1" applyBorder="1" applyAlignment="1">
      <alignment/>
    </xf>
    <xf numFmtId="0" fontId="1" fillId="8" borderId="9" xfId="0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" fillId="7" borderId="22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1" fillId="6" borderId="46" xfId="0" applyFont="1" applyFill="1" applyBorder="1" applyAlignment="1">
      <alignment/>
    </xf>
    <xf numFmtId="0" fontId="11" fillId="6" borderId="36" xfId="0" applyFont="1" applyFill="1" applyBorder="1" applyAlignment="1">
      <alignment/>
    </xf>
    <xf numFmtId="0" fontId="1" fillId="6" borderId="36" xfId="0" applyFont="1" applyFill="1" applyBorder="1" applyAlignment="1">
      <alignment/>
    </xf>
    <xf numFmtId="0" fontId="1" fillId="6" borderId="23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6" fillId="6" borderId="27" xfId="0" applyFont="1" applyFill="1" applyBorder="1" applyAlignment="1">
      <alignment/>
    </xf>
    <xf numFmtId="0" fontId="1" fillId="7" borderId="36" xfId="0" applyFont="1" applyFill="1" applyBorder="1" applyAlignment="1">
      <alignment/>
    </xf>
    <xf numFmtId="0" fontId="6" fillId="7" borderId="27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8" borderId="47" xfId="0" applyFont="1" applyFill="1" applyBorder="1" applyAlignment="1">
      <alignment/>
    </xf>
    <xf numFmtId="0" fontId="1" fillId="8" borderId="8" xfId="0" applyFont="1" applyFill="1" applyBorder="1" applyAlignment="1">
      <alignment/>
    </xf>
    <xf numFmtId="0" fontId="2" fillId="7" borderId="27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9" fillId="6" borderId="27" xfId="0" applyFont="1" applyFill="1" applyBorder="1" applyAlignment="1">
      <alignment/>
    </xf>
    <xf numFmtId="0" fontId="10" fillId="6" borderId="10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1" fillId="7" borderId="21" xfId="0" applyFont="1" applyFill="1" applyBorder="1" applyAlignment="1">
      <alignment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10" fillId="7" borderId="10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9" borderId="25" xfId="0" applyFont="1" applyFill="1" applyBorder="1" applyAlignment="1">
      <alignment/>
    </xf>
    <xf numFmtId="0" fontId="1" fillId="9" borderId="27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9" borderId="42" xfId="0" applyFont="1" applyFill="1" applyBorder="1" applyAlignment="1">
      <alignment/>
    </xf>
    <xf numFmtId="0" fontId="11" fillId="9" borderId="1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66" fontId="1" fillId="10" borderId="2" xfId="0" applyNumberFormat="1" applyFont="1" applyFill="1" applyBorder="1" applyAlignment="1">
      <alignment/>
    </xf>
    <xf numFmtId="0" fontId="3" fillId="11" borderId="48" xfId="0" applyFont="1" applyFill="1" applyBorder="1" applyAlignment="1">
      <alignment horizontal="right" textRotation="90"/>
    </xf>
    <xf numFmtId="0" fontId="3" fillId="11" borderId="49" xfId="0" applyFont="1" applyFill="1" applyBorder="1" applyAlignment="1">
      <alignment horizontal="right" textRotation="90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0" fontId="13" fillId="0" borderId="50" xfId="0" applyNumberFormat="1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3" fillId="11" borderId="52" xfId="0" applyFont="1" applyFill="1" applyBorder="1" applyAlignment="1">
      <alignment horizontal="right" textRotation="90"/>
    </xf>
    <xf numFmtId="0" fontId="2" fillId="0" borderId="53" xfId="0" applyFont="1" applyBorder="1" applyAlignment="1">
      <alignment horizontal="center" textRotation="90"/>
    </xf>
    <xf numFmtId="0" fontId="2" fillId="0" borderId="44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19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55" xfId="0" applyFont="1" applyBorder="1" applyAlignment="1">
      <alignment horizontal="center" textRotation="90"/>
    </xf>
    <xf numFmtId="0" fontId="2" fillId="0" borderId="43" xfId="0" applyFont="1" applyBorder="1" applyAlignment="1">
      <alignment horizontal="center" textRotation="90"/>
    </xf>
    <xf numFmtId="0" fontId="2" fillId="0" borderId="56" xfId="0" applyFont="1" applyBorder="1" applyAlignment="1">
      <alignment horizontal="center" textRotation="90"/>
    </xf>
    <xf numFmtId="0" fontId="2" fillId="0" borderId="57" xfId="0" applyFont="1" applyBorder="1" applyAlignment="1">
      <alignment horizontal="center" textRotation="90"/>
    </xf>
    <xf numFmtId="0" fontId="2" fillId="0" borderId="48" xfId="0" applyFont="1" applyBorder="1" applyAlignment="1">
      <alignment horizontal="center" textRotation="90"/>
    </xf>
    <xf numFmtId="0" fontId="2" fillId="0" borderId="49" xfId="0" applyFont="1" applyBorder="1" applyAlignment="1">
      <alignment horizontal="center" textRotation="90"/>
    </xf>
    <xf numFmtId="0" fontId="2" fillId="0" borderId="58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/>
    </xf>
    <xf numFmtId="0" fontId="2" fillId="0" borderId="60" xfId="0" applyFont="1" applyBorder="1" applyAlignment="1">
      <alignment horizontal="center" textRotation="90"/>
    </xf>
    <xf numFmtId="0" fontId="2" fillId="0" borderId="53" xfId="0" applyFont="1" applyBorder="1" applyAlignment="1">
      <alignment horizontal="left" textRotation="90"/>
    </xf>
    <xf numFmtId="0" fontId="2" fillId="0" borderId="44" xfId="0" applyFont="1" applyBorder="1" applyAlignment="1">
      <alignment horizontal="left" textRotation="90"/>
    </xf>
    <xf numFmtId="0" fontId="2" fillId="0" borderId="54" xfId="0" applyFont="1" applyBorder="1" applyAlignment="1">
      <alignment horizontal="left" textRotation="90"/>
    </xf>
    <xf numFmtId="166" fontId="4" fillId="0" borderId="61" xfId="0" applyNumberFormat="1" applyFont="1" applyBorder="1" applyAlignment="1">
      <alignment horizontal="center" textRotation="90"/>
    </xf>
    <xf numFmtId="166" fontId="4" fillId="0" borderId="59" xfId="0" applyNumberFormat="1" applyFont="1" applyBorder="1" applyAlignment="1">
      <alignment horizontal="center" textRotation="90"/>
    </xf>
    <xf numFmtId="166" fontId="4" fillId="0" borderId="9" xfId="0" applyNumberFormat="1" applyFont="1" applyBorder="1" applyAlignment="1">
      <alignment horizontal="center" textRotation="90"/>
    </xf>
    <xf numFmtId="0" fontId="2" fillId="0" borderId="1" xfId="0" applyFont="1" applyFill="1" applyBorder="1" applyAlignment="1">
      <alignment horizontal="left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67" xfId="0" applyFont="1" applyBorder="1" applyAlignment="1">
      <alignment/>
    </xf>
    <xf numFmtId="164" fontId="2" fillId="0" borderId="66" xfId="0" applyNumberFormat="1" applyFont="1" applyBorder="1" applyAlignment="1">
      <alignment horizontal="center"/>
    </xf>
    <xf numFmtId="164" fontId="2" fillId="0" borderId="68" xfId="0" applyNumberFormat="1" applyFont="1" applyBorder="1" applyAlignment="1">
      <alignment horizontal="center"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 textRotation="90"/>
    </xf>
    <xf numFmtId="165" fontId="4" fillId="0" borderId="59" xfId="0" applyNumberFormat="1" applyFont="1" applyBorder="1" applyAlignment="1">
      <alignment horizontal="center" textRotation="90"/>
    </xf>
    <xf numFmtId="165" fontId="4" fillId="0" borderId="9" xfId="0" applyNumberFormat="1" applyFont="1" applyBorder="1" applyAlignment="1">
      <alignment horizontal="center" textRotation="90"/>
    </xf>
    <xf numFmtId="0" fontId="2" fillId="0" borderId="24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18" fillId="0" borderId="35" xfId="0" applyFont="1" applyBorder="1" applyAlignment="1">
      <alignment/>
    </xf>
    <xf numFmtId="0" fontId="18" fillId="0" borderId="72" xfId="0" applyFont="1" applyBorder="1" applyAlignment="1">
      <alignment/>
    </xf>
    <xf numFmtId="0" fontId="18" fillId="0" borderId="73" xfId="0" applyFont="1" applyBorder="1" applyAlignment="1">
      <alignment/>
    </xf>
    <xf numFmtId="0" fontId="16" fillId="0" borderId="28" xfId="0" applyFont="1" applyFill="1" applyBorder="1" applyAlignment="1">
      <alignment horizontal="left"/>
    </xf>
    <xf numFmtId="0" fontId="16" fillId="0" borderId="3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3" fillId="8" borderId="48" xfId="0" applyFont="1" applyFill="1" applyBorder="1" applyAlignment="1">
      <alignment horizontal="right" textRotation="90"/>
    </xf>
    <xf numFmtId="0" fontId="2" fillId="0" borderId="17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3" fillId="12" borderId="52" xfId="0" applyFont="1" applyFill="1" applyBorder="1" applyAlignment="1">
      <alignment horizontal="right" textRotation="90"/>
    </xf>
    <xf numFmtId="0" fontId="3" fillId="12" borderId="48" xfId="0" applyFont="1" applyFill="1" applyBorder="1" applyAlignment="1">
      <alignment horizontal="right" textRotation="90"/>
    </xf>
    <xf numFmtId="0" fontId="3" fillId="12" borderId="49" xfId="0" applyFont="1" applyFill="1" applyBorder="1" applyAlignment="1">
      <alignment horizontal="right" textRotation="90"/>
    </xf>
    <xf numFmtId="0" fontId="2" fillId="3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9" borderId="52" xfId="0" applyFont="1" applyFill="1" applyBorder="1" applyAlignment="1">
      <alignment horizontal="right" textRotation="90"/>
    </xf>
    <xf numFmtId="0" fontId="3" fillId="9" borderId="48" xfId="0" applyFont="1" applyFill="1" applyBorder="1" applyAlignment="1">
      <alignment horizontal="right" textRotation="90"/>
    </xf>
    <xf numFmtId="0" fontId="3" fillId="9" borderId="49" xfId="0" applyFont="1" applyFill="1" applyBorder="1" applyAlignment="1">
      <alignment horizontal="right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57150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24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A46"/>
  <sheetViews>
    <sheetView tabSelected="1" zoomScale="85" zoomScaleNormal="85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Y21" sqref="AY21"/>
    </sheetView>
  </sheetViews>
  <sheetFormatPr defaultColWidth="9.00390625" defaultRowHeight="12.75"/>
  <cols>
    <col min="1" max="1" width="3.625" style="0" customWidth="1"/>
    <col min="2" max="2" width="4.875" style="0" customWidth="1"/>
    <col min="3" max="3" width="8.125" style="0" customWidth="1"/>
    <col min="4" max="4" width="2.625" style="115" customWidth="1"/>
    <col min="5" max="5" width="4.75390625" style="0" customWidth="1"/>
    <col min="6" max="6" width="4.25390625" style="6" customWidth="1"/>
    <col min="7" max="7" width="2.625" style="0" customWidth="1"/>
    <col min="8" max="19" width="2.875" style="0" customWidth="1"/>
    <col min="20" max="20" width="2.625" style="0" customWidth="1"/>
    <col min="21" max="35" width="2.875" style="0" customWidth="1"/>
    <col min="36" max="44" width="3.125" style="0" customWidth="1"/>
    <col min="45" max="45" width="3.00390625" style="0" customWidth="1"/>
    <col min="46" max="46" width="3.625" style="0" customWidth="1"/>
    <col min="47" max="47" width="3.00390625" style="0" customWidth="1"/>
    <col min="48" max="48" width="0.6171875" style="0" customWidth="1"/>
    <col min="49" max="49" width="6.75390625" style="0" customWidth="1"/>
    <col min="50" max="50" width="4.375" style="0" customWidth="1"/>
    <col min="51" max="51" width="4.875" style="6" customWidth="1"/>
    <col min="52" max="52" width="0.6171875" style="0" customWidth="1"/>
    <col min="53" max="53" width="3.875" style="0" customWidth="1"/>
  </cols>
  <sheetData>
    <row r="3" ht="13.5" thickBot="1"/>
    <row r="4" spans="1:53" ht="12.75" customHeight="1">
      <c r="A4" s="207"/>
      <c r="B4" s="208"/>
      <c r="C4" s="213" t="s">
        <v>0</v>
      </c>
      <c r="D4" s="213"/>
      <c r="E4" s="213"/>
      <c r="F4" s="214"/>
      <c r="G4" s="194" t="s">
        <v>53</v>
      </c>
      <c r="H4" s="186" t="s">
        <v>14</v>
      </c>
      <c r="I4" s="186" t="s">
        <v>13</v>
      </c>
      <c r="J4" s="197"/>
      <c r="K4" s="194" t="s">
        <v>54</v>
      </c>
      <c r="L4" s="186" t="s">
        <v>14</v>
      </c>
      <c r="M4" s="186" t="s">
        <v>13</v>
      </c>
      <c r="N4" s="186" t="s">
        <v>7</v>
      </c>
      <c r="O4" s="197"/>
      <c r="P4" s="194" t="s">
        <v>55</v>
      </c>
      <c r="Q4" s="186" t="s">
        <v>14</v>
      </c>
      <c r="R4" s="186" t="s">
        <v>13</v>
      </c>
      <c r="S4" s="197" t="s">
        <v>44</v>
      </c>
      <c r="T4" s="194" t="s">
        <v>58</v>
      </c>
      <c r="U4" s="186" t="s">
        <v>14</v>
      </c>
      <c r="V4" s="186" t="s">
        <v>59</v>
      </c>
      <c r="W4" s="186" t="s">
        <v>60</v>
      </c>
      <c r="X4" s="197"/>
      <c r="Y4" s="194" t="s">
        <v>56</v>
      </c>
      <c r="Z4" s="186" t="s">
        <v>14</v>
      </c>
      <c r="AA4" s="186" t="s">
        <v>13</v>
      </c>
      <c r="AB4" s="197"/>
      <c r="AC4" s="194" t="s">
        <v>57</v>
      </c>
      <c r="AD4" s="186" t="s">
        <v>14</v>
      </c>
      <c r="AE4" s="186" t="s">
        <v>13</v>
      </c>
      <c r="AF4" s="186" t="s">
        <v>64</v>
      </c>
      <c r="AG4" s="191" t="s">
        <v>44</v>
      </c>
      <c r="AH4" s="194" t="s">
        <v>50</v>
      </c>
      <c r="AI4" s="197" t="s">
        <v>51</v>
      </c>
      <c r="AJ4" s="194" t="s">
        <v>8</v>
      </c>
      <c r="AK4" s="186" t="s">
        <v>65</v>
      </c>
      <c r="AL4" s="186" t="s">
        <v>66</v>
      </c>
      <c r="AM4" s="186" t="s">
        <v>47</v>
      </c>
      <c r="AN4" s="200" t="s">
        <v>46</v>
      </c>
      <c r="AO4" s="186" t="s">
        <v>48</v>
      </c>
      <c r="AP4" s="186" t="s">
        <v>49</v>
      </c>
      <c r="AQ4" s="186" t="s">
        <v>52</v>
      </c>
      <c r="AR4" s="186" t="s">
        <v>36</v>
      </c>
      <c r="AS4" s="186" t="s">
        <v>9</v>
      </c>
      <c r="AT4" s="186" t="s">
        <v>24</v>
      </c>
      <c r="AU4" s="197" t="s">
        <v>25</v>
      </c>
      <c r="AV4" s="194"/>
      <c r="AW4" s="186" t="s">
        <v>23</v>
      </c>
      <c r="AX4" s="186" t="s">
        <v>10</v>
      </c>
      <c r="AY4" s="186" t="s">
        <v>11</v>
      </c>
      <c r="AZ4" s="186"/>
      <c r="BA4" s="197" t="s">
        <v>12</v>
      </c>
    </row>
    <row r="5" spans="1:53" ht="12.75" customHeight="1">
      <c r="A5" s="209"/>
      <c r="B5" s="210"/>
      <c r="C5" s="181" t="s">
        <v>1</v>
      </c>
      <c r="D5" s="181"/>
      <c r="E5" s="181"/>
      <c r="F5" s="182"/>
      <c r="G5" s="195"/>
      <c r="H5" s="187"/>
      <c r="I5" s="187"/>
      <c r="J5" s="198"/>
      <c r="K5" s="195"/>
      <c r="L5" s="187"/>
      <c r="M5" s="187"/>
      <c r="N5" s="187"/>
      <c r="O5" s="198"/>
      <c r="P5" s="195"/>
      <c r="Q5" s="187"/>
      <c r="R5" s="187"/>
      <c r="S5" s="198"/>
      <c r="T5" s="195"/>
      <c r="U5" s="187"/>
      <c r="V5" s="187"/>
      <c r="W5" s="187"/>
      <c r="X5" s="198"/>
      <c r="Y5" s="195"/>
      <c r="Z5" s="187"/>
      <c r="AA5" s="187"/>
      <c r="AB5" s="198"/>
      <c r="AC5" s="195"/>
      <c r="AD5" s="187"/>
      <c r="AE5" s="187"/>
      <c r="AF5" s="187"/>
      <c r="AG5" s="192"/>
      <c r="AH5" s="195"/>
      <c r="AI5" s="198"/>
      <c r="AJ5" s="195"/>
      <c r="AK5" s="187"/>
      <c r="AL5" s="187"/>
      <c r="AM5" s="187"/>
      <c r="AN5" s="201"/>
      <c r="AO5" s="187"/>
      <c r="AP5" s="187"/>
      <c r="AQ5" s="187"/>
      <c r="AR5" s="187"/>
      <c r="AS5" s="187"/>
      <c r="AT5" s="187"/>
      <c r="AU5" s="198"/>
      <c r="AV5" s="195"/>
      <c r="AW5" s="187"/>
      <c r="AX5" s="187"/>
      <c r="AY5" s="187"/>
      <c r="AZ5" s="187"/>
      <c r="BA5" s="198"/>
    </row>
    <row r="6" spans="1:53" ht="18.75" customHeight="1">
      <c r="A6" s="209"/>
      <c r="B6" s="210"/>
      <c r="C6" s="2"/>
      <c r="D6" s="114"/>
      <c r="E6" s="2"/>
      <c r="F6" s="7"/>
      <c r="G6" s="195"/>
      <c r="H6" s="187"/>
      <c r="I6" s="187"/>
      <c r="J6" s="198"/>
      <c r="K6" s="195"/>
      <c r="L6" s="187"/>
      <c r="M6" s="187"/>
      <c r="N6" s="187"/>
      <c r="O6" s="198"/>
      <c r="P6" s="195"/>
      <c r="Q6" s="187"/>
      <c r="R6" s="187"/>
      <c r="S6" s="198"/>
      <c r="T6" s="195"/>
      <c r="U6" s="187"/>
      <c r="V6" s="187"/>
      <c r="W6" s="187"/>
      <c r="X6" s="198"/>
      <c r="Y6" s="195"/>
      <c r="Z6" s="187"/>
      <c r="AA6" s="187"/>
      <c r="AB6" s="198"/>
      <c r="AC6" s="195"/>
      <c r="AD6" s="187"/>
      <c r="AE6" s="187"/>
      <c r="AF6" s="187"/>
      <c r="AG6" s="192"/>
      <c r="AH6" s="195"/>
      <c r="AI6" s="198"/>
      <c r="AJ6" s="195"/>
      <c r="AK6" s="187"/>
      <c r="AL6" s="187"/>
      <c r="AM6" s="187"/>
      <c r="AN6" s="201"/>
      <c r="AO6" s="187"/>
      <c r="AP6" s="187"/>
      <c r="AQ6" s="187"/>
      <c r="AR6" s="187"/>
      <c r="AS6" s="187"/>
      <c r="AT6" s="187"/>
      <c r="AU6" s="198"/>
      <c r="AV6" s="195"/>
      <c r="AW6" s="187"/>
      <c r="AX6" s="187"/>
      <c r="AY6" s="187"/>
      <c r="AZ6" s="187"/>
      <c r="BA6" s="198"/>
    </row>
    <row r="7" spans="1:53" ht="13.5" thickBot="1">
      <c r="A7" s="211"/>
      <c r="B7" s="212"/>
      <c r="C7" s="215">
        <v>39479</v>
      </c>
      <c r="D7" s="215"/>
      <c r="E7" s="215"/>
      <c r="F7" s="216"/>
      <c r="G7" s="195"/>
      <c r="H7" s="187"/>
      <c r="I7" s="187"/>
      <c r="J7" s="198"/>
      <c r="K7" s="195"/>
      <c r="L7" s="187"/>
      <c r="M7" s="187"/>
      <c r="N7" s="187"/>
      <c r="O7" s="198"/>
      <c r="P7" s="195"/>
      <c r="Q7" s="187"/>
      <c r="R7" s="187"/>
      <c r="S7" s="198"/>
      <c r="T7" s="195"/>
      <c r="U7" s="187"/>
      <c r="V7" s="187"/>
      <c r="W7" s="187"/>
      <c r="X7" s="198"/>
      <c r="Y7" s="195"/>
      <c r="Z7" s="187"/>
      <c r="AA7" s="187"/>
      <c r="AB7" s="198"/>
      <c r="AC7" s="195"/>
      <c r="AD7" s="187"/>
      <c r="AE7" s="187"/>
      <c r="AF7" s="187"/>
      <c r="AG7" s="192"/>
      <c r="AH7" s="195"/>
      <c r="AI7" s="198"/>
      <c r="AJ7" s="195"/>
      <c r="AK7" s="187"/>
      <c r="AL7" s="187"/>
      <c r="AM7" s="187"/>
      <c r="AN7" s="201"/>
      <c r="AO7" s="187"/>
      <c r="AP7" s="187"/>
      <c r="AQ7" s="187"/>
      <c r="AR7" s="187"/>
      <c r="AS7" s="187"/>
      <c r="AT7" s="187"/>
      <c r="AU7" s="198"/>
      <c r="AV7" s="195"/>
      <c r="AW7" s="187"/>
      <c r="AX7" s="187"/>
      <c r="AY7" s="187"/>
      <c r="AZ7" s="187"/>
      <c r="BA7" s="198"/>
    </row>
    <row r="8" spans="1:53" ht="12.75" customHeight="1">
      <c r="A8" s="217" t="s">
        <v>15</v>
      </c>
      <c r="B8" s="218"/>
      <c r="C8" s="218"/>
      <c r="D8" s="213"/>
      <c r="E8" s="218"/>
      <c r="F8" s="219"/>
      <c r="G8" s="195"/>
      <c r="H8" s="187"/>
      <c r="I8" s="187"/>
      <c r="J8" s="198"/>
      <c r="K8" s="195"/>
      <c r="L8" s="187"/>
      <c r="M8" s="187"/>
      <c r="N8" s="187"/>
      <c r="O8" s="198"/>
      <c r="P8" s="195"/>
      <c r="Q8" s="187"/>
      <c r="R8" s="187"/>
      <c r="S8" s="198"/>
      <c r="T8" s="195"/>
      <c r="U8" s="187"/>
      <c r="V8" s="187"/>
      <c r="W8" s="187"/>
      <c r="X8" s="198"/>
      <c r="Y8" s="195"/>
      <c r="Z8" s="187"/>
      <c r="AA8" s="187"/>
      <c r="AB8" s="198"/>
      <c r="AC8" s="195"/>
      <c r="AD8" s="187"/>
      <c r="AE8" s="187"/>
      <c r="AF8" s="187"/>
      <c r="AG8" s="192"/>
      <c r="AH8" s="195"/>
      <c r="AI8" s="198"/>
      <c r="AJ8" s="195"/>
      <c r="AK8" s="187"/>
      <c r="AL8" s="187"/>
      <c r="AM8" s="187"/>
      <c r="AN8" s="201"/>
      <c r="AO8" s="187"/>
      <c r="AP8" s="187"/>
      <c r="AQ8" s="187"/>
      <c r="AR8" s="187"/>
      <c r="AS8" s="187"/>
      <c r="AT8" s="187"/>
      <c r="AU8" s="198"/>
      <c r="AV8" s="195"/>
      <c r="AW8" s="187"/>
      <c r="AX8" s="187"/>
      <c r="AY8" s="187"/>
      <c r="AZ8" s="187"/>
      <c r="BA8" s="198"/>
    </row>
    <row r="9" spans="1:53" ht="26.25" customHeight="1" thickBot="1">
      <c r="A9" s="183">
        <v>0.7375</v>
      </c>
      <c r="B9" s="184"/>
      <c r="C9" s="184"/>
      <c r="D9" s="116"/>
      <c r="E9" s="113" t="s">
        <v>2</v>
      </c>
      <c r="F9" s="8" t="s">
        <v>3</v>
      </c>
      <c r="G9" s="196"/>
      <c r="H9" s="188"/>
      <c r="I9" s="188"/>
      <c r="J9" s="199"/>
      <c r="K9" s="196"/>
      <c r="L9" s="188"/>
      <c r="M9" s="188"/>
      <c r="N9" s="188"/>
      <c r="O9" s="199"/>
      <c r="P9" s="196"/>
      <c r="Q9" s="188"/>
      <c r="R9" s="188"/>
      <c r="S9" s="199"/>
      <c r="T9" s="196"/>
      <c r="U9" s="188"/>
      <c r="V9" s="188"/>
      <c r="W9" s="188"/>
      <c r="X9" s="199"/>
      <c r="Y9" s="196"/>
      <c r="Z9" s="188"/>
      <c r="AA9" s="188"/>
      <c r="AB9" s="199"/>
      <c r="AC9" s="196"/>
      <c r="AD9" s="188"/>
      <c r="AE9" s="188"/>
      <c r="AF9" s="188"/>
      <c r="AG9" s="193"/>
      <c r="AH9" s="196"/>
      <c r="AI9" s="199"/>
      <c r="AJ9" s="196"/>
      <c r="AK9" s="188"/>
      <c r="AL9" s="188"/>
      <c r="AM9" s="188"/>
      <c r="AN9" s="202"/>
      <c r="AO9" s="188"/>
      <c r="AP9" s="188"/>
      <c r="AQ9" s="188"/>
      <c r="AR9" s="188"/>
      <c r="AS9" s="188"/>
      <c r="AT9" s="188"/>
      <c r="AU9" s="199"/>
      <c r="AV9" s="196"/>
      <c r="AW9" s="188"/>
      <c r="AX9" s="188"/>
      <c r="AY9" s="188"/>
      <c r="AZ9" s="188"/>
      <c r="BA9" s="199"/>
    </row>
    <row r="10" spans="1:53" ht="13.5" thickTop="1">
      <c r="A10" s="185" t="s">
        <v>41</v>
      </c>
      <c r="B10" s="225" t="s">
        <v>29</v>
      </c>
      <c r="C10" s="226"/>
      <c r="D10" s="124"/>
      <c r="E10" s="28"/>
      <c r="F10" s="44"/>
      <c r="G10" s="132"/>
      <c r="H10" s="21"/>
      <c r="I10" s="21"/>
      <c r="J10" s="22"/>
      <c r="K10" s="132"/>
      <c r="L10" s="21"/>
      <c r="M10" s="21"/>
      <c r="N10" s="98"/>
      <c r="O10" s="22"/>
      <c r="P10" s="141"/>
      <c r="Q10" s="9"/>
      <c r="R10" s="21"/>
      <c r="S10" s="10"/>
      <c r="T10" s="158"/>
      <c r="U10" s="21"/>
      <c r="V10" s="21"/>
      <c r="W10" s="21"/>
      <c r="X10" s="22"/>
      <c r="Y10" s="141"/>
      <c r="Z10" s="9"/>
      <c r="AA10" s="21"/>
      <c r="AB10" s="10"/>
      <c r="AC10" s="158"/>
      <c r="AD10" s="21"/>
      <c r="AE10" s="21"/>
      <c r="AF10" s="21"/>
      <c r="AG10" s="98"/>
      <c r="AH10" s="169"/>
      <c r="AI10" s="155"/>
      <c r="AJ10" s="46"/>
      <c r="AK10" s="86"/>
      <c r="AL10" s="86"/>
      <c r="AM10" s="86"/>
      <c r="AN10" s="86"/>
      <c r="AO10" s="86"/>
      <c r="AP10" s="86"/>
      <c r="AQ10" s="86"/>
      <c r="AR10" s="86"/>
      <c r="AS10" s="9"/>
      <c r="AT10" s="9"/>
      <c r="AU10" s="10"/>
      <c r="AV10" s="9"/>
      <c r="AW10" s="9"/>
      <c r="AX10" s="9"/>
      <c r="AY10" s="38"/>
      <c r="AZ10" s="5"/>
      <c r="BA10" s="203">
        <v>0.6667</v>
      </c>
    </row>
    <row r="11" spans="1:53" ht="12.75">
      <c r="A11" s="179"/>
      <c r="B11" s="80" t="s">
        <v>18</v>
      </c>
      <c r="C11" s="81"/>
      <c r="D11" s="117">
        <v>2</v>
      </c>
      <c r="E11" s="11">
        <v>60</v>
      </c>
      <c r="F11" s="23" t="s">
        <v>67</v>
      </c>
      <c r="G11" s="135"/>
      <c r="H11" s="11">
        <v>0</v>
      </c>
      <c r="I11" s="11">
        <v>0</v>
      </c>
      <c r="J11" s="12"/>
      <c r="K11" s="132"/>
      <c r="L11" s="11">
        <v>4</v>
      </c>
      <c r="M11" s="11">
        <v>3</v>
      </c>
      <c r="N11" s="99">
        <v>5</v>
      </c>
      <c r="O11" s="12"/>
      <c r="P11" s="142"/>
      <c r="Q11" s="11">
        <v>5</v>
      </c>
      <c r="R11" s="11">
        <v>3</v>
      </c>
      <c r="S11" s="12">
        <v>3</v>
      </c>
      <c r="T11" s="158"/>
      <c r="U11" s="11">
        <v>20</v>
      </c>
      <c r="V11" s="11">
        <v>9</v>
      </c>
      <c r="W11" s="11">
        <v>13</v>
      </c>
      <c r="X11" s="12"/>
      <c r="Y11" s="142"/>
      <c r="Z11" s="11">
        <v>5</v>
      </c>
      <c r="AA11" s="11">
        <v>4</v>
      </c>
      <c r="AB11" s="12"/>
      <c r="AC11" s="158"/>
      <c r="AD11" s="11">
        <v>4</v>
      </c>
      <c r="AE11" s="11">
        <v>4</v>
      </c>
      <c r="AF11" s="11"/>
      <c r="AG11" s="99"/>
      <c r="AH11" s="170"/>
      <c r="AI11" s="136"/>
      <c r="AJ11" s="50">
        <v>11</v>
      </c>
      <c r="AK11" s="88">
        <v>5</v>
      </c>
      <c r="AL11" s="88">
        <v>3</v>
      </c>
      <c r="AM11" s="88"/>
      <c r="AN11" s="88"/>
      <c r="AO11" s="88"/>
      <c r="AP11" s="88"/>
      <c r="AQ11" s="88"/>
      <c r="AR11" s="88">
        <v>5</v>
      </c>
      <c r="AS11" s="11"/>
      <c r="AT11" s="11">
        <v>5</v>
      </c>
      <c r="AU11" s="18"/>
      <c r="AV11" s="11"/>
      <c r="AW11" s="96">
        <v>0.833</v>
      </c>
      <c r="AX11" s="107">
        <f aca="true" t="shared" si="0" ref="AX11:AX17">SUM(H11:AG11,AJ11:AU11)</f>
        <v>111</v>
      </c>
      <c r="AY11" s="35" t="s">
        <v>72</v>
      </c>
      <c r="AZ11" s="3"/>
      <c r="BA11" s="204"/>
    </row>
    <row r="12" spans="1:53" ht="12.75">
      <c r="A12" s="179"/>
      <c r="B12" s="189" t="s">
        <v>21</v>
      </c>
      <c r="C12" s="190"/>
      <c r="D12" s="127">
        <v>1</v>
      </c>
      <c r="E12" s="11">
        <v>30</v>
      </c>
      <c r="F12" s="23" t="s">
        <v>68</v>
      </c>
      <c r="G12" s="132"/>
      <c r="H12" s="11">
        <v>10</v>
      </c>
      <c r="I12" s="11">
        <v>8</v>
      </c>
      <c r="J12" s="12"/>
      <c r="K12" s="135"/>
      <c r="L12" s="40">
        <v>-5</v>
      </c>
      <c r="M12" s="11"/>
      <c r="N12" s="99"/>
      <c r="O12" s="12"/>
      <c r="P12" s="143"/>
      <c r="Q12" s="11">
        <v>4</v>
      </c>
      <c r="R12" s="11">
        <v>3</v>
      </c>
      <c r="S12" s="12"/>
      <c r="T12" s="159"/>
      <c r="U12" s="11">
        <v>18</v>
      </c>
      <c r="V12" s="11">
        <v>9</v>
      </c>
      <c r="W12" s="11">
        <v>8</v>
      </c>
      <c r="X12" s="105"/>
      <c r="Y12" s="143"/>
      <c r="Z12" s="11">
        <v>4</v>
      </c>
      <c r="AA12" s="11">
        <v>5</v>
      </c>
      <c r="AB12" s="12"/>
      <c r="AC12" s="165"/>
      <c r="AD12" s="11">
        <v>0</v>
      </c>
      <c r="AE12" s="40"/>
      <c r="AF12" s="11"/>
      <c r="AG12" s="99"/>
      <c r="AH12" s="54"/>
      <c r="AI12" s="12"/>
      <c r="AJ12" s="50"/>
      <c r="AK12" s="88"/>
      <c r="AL12" s="88"/>
      <c r="AM12" s="129"/>
      <c r="AN12" s="88"/>
      <c r="AO12" s="88"/>
      <c r="AP12" s="88"/>
      <c r="AQ12" s="88"/>
      <c r="AR12" s="88"/>
      <c r="AS12" s="11"/>
      <c r="AT12" s="40"/>
      <c r="AU12" s="18">
        <v>3</v>
      </c>
      <c r="AV12" s="11"/>
      <c r="AW12" s="96">
        <v>0.667</v>
      </c>
      <c r="AX12" s="107">
        <f t="shared" si="0"/>
        <v>67</v>
      </c>
      <c r="AY12" s="35" t="s">
        <v>69</v>
      </c>
      <c r="AZ12" s="3"/>
      <c r="BA12" s="204"/>
    </row>
    <row r="13" spans="1:53" ht="12.75">
      <c r="A13" s="179"/>
      <c r="B13" s="189" t="s">
        <v>40</v>
      </c>
      <c r="C13" s="190"/>
      <c r="D13" s="117">
        <v>2</v>
      </c>
      <c r="E13" s="11">
        <v>31</v>
      </c>
      <c r="F13" s="23" t="s">
        <v>69</v>
      </c>
      <c r="G13" s="135"/>
      <c r="H13" s="11">
        <v>0</v>
      </c>
      <c r="I13" s="11">
        <v>0</v>
      </c>
      <c r="J13" s="12"/>
      <c r="K13" s="135"/>
      <c r="L13" s="11">
        <v>0</v>
      </c>
      <c r="M13" s="11"/>
      <c r="N13" s="99"/>
      <c r="O13" s="12"/>
      <c r="P13" s="147"/>
      <c r="Q13" s="11">
        <v>0</v>
      </c>
      <c r="R13" s="11"/>
      <c r="S13" s="12"/>
      <c r="T13" s="156"/>
      <c r="U13" s="11">
        <v>0</v>
      </c>
      <c r="V13" s="11"/>
      <c r="W13" s="11"/>
      <c r="X13" s="12"/>
      <c r="Y13" s="143"/>
      <c r="Z13" s="11">
        <v>5</v>
      </c>
      <c r="AA13" s="11">
        <v>0</v>
      </c>
      <c r="AB13" s="12"/>
      <c r="AC13" s="158"/>
      <c r="AD13" s="11">
        <v>5</v>
      </c>
      <c r="AE13" s="11">
        <v>1</v>
      </c>
      <c r="AF13" s="11">
        <v>10</v>
      </c>
      <c r="AG13" s="99">
        <v>3</v>
      </c>
      <c r="AH13" s="170"/>
      <c r="AI13" s="136"/>
      <c r="AJ13" s="50"/>
      <c r="AK13" s="88">
        <v>3</v>
      </c>
      <c r="AL13" s="88">
        <v>0</v>
      </c>
      <c r="AM13" s="129"/>
      <c r="AN13" s="88"/>
      <c r="AO13" s="88"/>
      <c r="AP13" s="88"/>
      <c r="AQ13" s="88"/>
      <c r="AR13" s="88"/>
      <c r="AS13" s="11"/>
      <c r="AT13" s="11"/>
      <c r="AU13" s="18"/>
      <c r="AV13" s="11"/>
      <c r="AW13" s="96">
        <v>0.333</v>
      </c>
      <c r="AX13" s="107">
        <f t="shared" si="0"/>
        <v>27</v>
      </c>
      <c r="AY13" s="35" t="s">
        <v>68</v>
      </c>
      <c r="AZ13" s="3"/>
      <c r="BA13" s="205"/>
    </row>
    <row r="14" spans="1:53" ht="12.75">
      <c r="A14" s="179"/>
      <c r="B14" s="189" t="s">
        <v>42</v>
      </c>
      <c r="C14" s="190"/>
      <c r="D14" s="128">
        <v>1</v>
      </c>
      <c r="E14" s="24">
        <v>81</v>
      </c>
      <c r="F14" s="30" t="s">
        <v>70</v>
      </c>
      <c r="G14" s="139"/>
      <c r="H14" s="24">
        <v>0</v>
      </c>
      <c r="I14" s="24">
        <v>0</v>
      </c>
      <c r="J14" s="25"/>
      <c r="K14" s="140"/>
      <c r="L14" s="24">
        <v>5</v>
      </c>
      <c r="M14" s="24">
        <v>3</v>
      </c>
      <c r="N14" s="100">
        <v>5</v>
      </c>
      <c r="O14" s="25"/>
      <c r="P14" s="144"/>
      <c r="Q14" s="24">
        <v>5</v>
      </c>
      <c r="R14" s="24">
        <v>3</v>
      </c>
      <c r="S14" s="25">
        <v>3</v>
      </c>
      <c r="T14" s="160"/>
      <c r="U14" s="24">
        <v>18</v>
      </c>
      <c r="V14" s="24">
        <v>9</v>
      </c>
      <c r="W14" s="24">
        <v>11</v>
      </c>
      <c r="X14" s="25"/>
      <c r="Y14" s="144"/>
      <c r="Z14" s="24">
        <v>5</v>
      </c>
      <c r="AA14" s="24">
        <v>3</v>
      </c>
      <c r="AB14" s="25"/>
      <c r="AC14" s="140"/>
      <c r="AD14" s="24">
        <v>4</v>
      </c>
      <c r="AE14" s="24">
        <v>4</v>
      </c>
      <c r="AF14" s="24"/>
      <c r="AG14" s="99"/>
      <c r="AH14" s="170"/>
      <c r="AI14" s="136"/>
      <c r="AJ14" s="106">
        <v>7</v>
      </c>
      <c r="AK14" s="89">
        <v>3</v>
      </c>
      <c r="AL14" s="89">
        <v>0</v>
      </c>
      <c r="AM14" s="89"/>
      <c r="AN14" s="89"/>
      <c r="AO14" s="89"/>
      <c r="AP14" s="89"/>
      <c r="AQ14" s="89"/>
      <c r="AR14" s="89"/>
      <c r="AS14" s="24">
        <v>10</v>
      </c>
      <c r="AT14" s="24"/>
      <c r="AU14" s="138"/>
      <c r="AV14" s="24"/>
      <c r="AW14" s="96">
        <v>0.833</v>
      </c>
      <c r="AX14" s="107">
        <f t="shared" si="0"/>
        <v>98</v>
      </c>
      <c r="AY14" s="36" t="s">
        <v>67</v>
      </c>
      <c r="AZ14" s="3"/>
      <c r="BA14" s="222">
        <f>SUM(AX11:AX14)/4</f>
        <v>75.75</v>
      </c>
    </row>
    <row r="15" spans="1:53" ht="12.75">
      <c r="A15" s="179"/>
      <c r="B15" s="206" t="s">
        <v>45</v>
      </c>
      <c r="C15" s="206"/>
      <c r="D15" s="119">
        <v>0</v>
      </c>
      <c r="E15" s="14">
        <v>13</v>
      </c>
      <c r="F15" s="27" t="s">
        <v>71</v>
      </c>
      <c r="G15" s="133"/>
      <c r="H15" s="14">
        <v>0</v>
      </c>
      <c r="I15" s="14">
        <v>0</v>
      </c>
      <c r="J15" s="15"/>
      <c r="K15" s="133"/>
      <c r="L15" s="14">
        <v>0</v>
      </c>
      <c r="M15" s="14"/>
      <c r="N15" s="101"/>
      <c r="O15" s="15"/>
      <c r="P15" s="145"/>
      <c r="Q15" s="14">
        <v>4</v>
      </c>
      <c r="R15" s="14">
        <v>3</v>
      </c>
      <c r="S15" s="25"/>
      <c r="T15" s="157"/>
      <c r="U15" s="14">
        <v>0</v>
      </c>
      <c r="V15" s="14"/>
      <c r="W15" s="14"/>
      <c r="X15" s="15"/>
      <c r="Y15" s="162"/>
      <c r="Z15" s="34">
        <v>-5</v>
      </c>
      <c r="AA15" s="14"/>
      <c r="AB15" s="25"/>
      <c r="AC15" s="157"/>
      <c r="AD15" s="34">
        <v>-5</v>
      </c>
      <c r="AE15" s="34"/>
      <c r="AF15" s="14"/>
      <c r="AG15" s="99"/>
      <c r="AH15" s="54"/>
      <c r="AI15" s="136"/>
      <c r="AJ15" s="47"/>
      <c r="AK15" s="90"/>
      <c r="AL15" s="90"/>
      <c r="AM15" s="90"/>
      <c r="AN15" s="89"/>
      <c r="AO15" s="89"/>
      <c r="AP15" s="89"/>
      <c r="AQ15" s="89"/>
      <c r="AR15" s="90"/>
      <c r="AS15" s="24"/>
      <c r="AT15" s="24"/>
      <c r="AU15" s="138"/>
      <c r="AV15" s="24"/>
      <c r="AW15" s="178">
        <v>0.177</v>
      </c>
      <c r="AX15" s="107">
        <f t="shared" si="0"/>
        <v>-3</v>
      </c>
      <c r="AY15" s="36" t="s">
        <v>71</v>
      </c>
      <c r="AZ15" s="3"/>
      <c r="BA15" s="223"/>
    </row>
    <row r="16" spans="1:53" ht="12.75">
      <c r="A16" s="179"/>
      <c r="B16" s="189"/>
      <c r="C16" s="190"/>
      <c r="D16" s="118"/>
      <c r="E16" s="24"/>
      <c r="F16" s="30"/>
      <c r="G16" s="13"/>
      <c r="H16" s="14"/>
      <c r="I16" s="14"/>
      <c r="J16" s="15"/>
      <c r="K16" s="13"/>
      <c r="L16" s="14"/>
      <c r="M16" s="14"/>
      <c r="N16" s="101"/>
      <c r="O16" s="15"/>
      <c r="P16" s="43"/>
      <c r="Q16" s="24"/>
      <c r="R16" s="24"/>
      <c r="S16" s="25"/>
      <c r="T16" s="33"/>
      <c r="U16" s="24"/>
      <c r="V16" s="24"/>
      <c r="W16" s="24"/>
      <c r="X16" s="25"/>
      <c r="Y16" s="43"/>
      <c r="Z16" s="24"/>
      <c r="AA16" s="24"/>
      <c r="AB16" s="25"/>
      <c r="AC16" s="33"/>
      <c r="AD16" s="24"/>
      <c r="AE16" s="24"/>
      <c r="AF16" s="24"/>
      <c r="AG16" s="130"/>
      <c r="AH16" s="171"/>
      <c r="AI16" s="25"/>
      <c r="AJ16" s="47"/>
      <c r="AK16" s="90"/>
      <c r="AL16" s="90"/>
      <c r="AM16" s="90"/>
      <c r="AN16" s="89"/>
      <c r="AO16" s="89"/>
      <c r="AP16" s="89"/>
      <c r="AQ16" s="89"/>
      <c r="AR16" s="90"/>
      <c r="AS16" s="24"/>
      <c r="AT16" s="24"/>
      <c r="AU16" s="15"/>
      <c r="AV16" s="24"/>
      <c r="AW16" s="24"/>
      <c r="AX16" s="107">
        <f t="shared" si="0"/>
        <v>0</v>
      </c>
      <c r="AY16" s="36"/>
      <c r="AZ16" s="131"/>
      <c r="BA16" s="224"/>
    </row>
    <row r="17" spans="1:53" ht="12.75">
      <c r="A17" s="179"/>
      <c r="B17" s="189"/>
      <c r="C17" s="190"/>
      <c r="D17" s="118"/>
      <c r="E17" s="24"/>
      <c r="F17" s="30"/>
      <c r="G17" s="45"/>
      <c r="H17" s="14"/>
      <c r="I17" s="14"/>
      <c r="J17" s="15"/>
      <c r="K17" s="45"/>
      <c r="L17" s="14"/>
      <c r="M17" s="14"/>
      <c r="N17" s="101"/>
      <c r="O17" s="15"/>
      <c r="P17" s="43"/>
      <c r="Q17" s="24"/>
      <c r="R17" s="24"/>
      <c r="S17" s="25"/>
      <c r="T17" s="33"/>
      <c r="U17" s="24"/>
      <c r="V17" s="24"/>
      <c r="W17" s="24"/>
      <c r="X17" s="25"/>
      <c r="Y17" s="43"/>
      <c r="Z17" s="24"/>
      <c r="AA17" s="24"/>
      <c r="AB17" s="25"/>
      <c r="AC17" s="33"/>
      <c r="AD17" s="24"/>
      <c r="AE17" s="24"/>
      <c r="AF17" s="24"/>
      <c r="AG17" s="100"/>
      <c r="AH17" s="33"/>
      <c r="AI17" s="25"/>
      <c r="AJ17" s="47"/>
      <c r="AK17" s="90"/>
      <c r="AL17" s="90"/>
      <c r="AM17" s="90"/>
      <c r="AN17" s="90"/>
      <c r="AO17" s="90"/>
      <c r="AP17" s="90"/>
      <c r="AQ17" s="90"/>
      <c r="AR17" s="90"/>
      <c r="AS17" s="24"/>
      <c r="AT17" s="24"/>
      <c r="AU17" s="15"/>
      <c r="AV17" s="24"/>
      <c r="AW17" s="24"/>
      <c r="AX17" s="107">
        <f t="shared" si="0"/>
        <v>0</v>
      </c>
      <c r="AY17" s="36"/>
      <c r="AZ17" s="20"/>
      <c r="BA17" s="220" t="s">
        <v>76</v>
      </c>
    </row>
    <row r="18" spans="1:53" ht="13.5" thickBot="1">
      <c r="A18" s="180"/>
      <c r="B18" s="230" t="s">
        <v>19</v>
      </c>
      <c r="C18" s="231"/>
      <c r="D18" s="120"/>
      <c r="E18" s="56"/>
      <c r="F18" s="57"/>
      <c r="G18" s="58"/>
      <c r="H18" s="56"/>
      <c r="I18" s="56">
        <f>SUM(I11:I17)</f>
        <v>8</v>
      </c>
      <c r="J18" s="59"/>
      <c r="K18" s="58"/>
      <c r="L18" s="56"/>
      <c r="M18" s="56">
        <f>SUM(M11:M17)</f>
        <v>6</v>
      </c>
      <c r="N18" s="102"/>
      <c r="O18" s="59"/>
      <c r="P18" s="60"/>
      <c r="Q18" s="56"/>
      <c r="R18" s="56">
        <f>SUM(R11:R17)</f>
        <v>12</v>
      </c>
      <c r="S18" s="59"/>
      <c r="T18" s="58"/>
      <c r="U18" s="56"/>
      <c r="V18" s="56">
        <f>SUM(V11:V17)</f>
        <v>27</v>
      </c>
      <c r="W18" s="56">
        <f>SUM(W11:W17)</f>
        <v>32</v>
      </c>
      <c r="X18" s="59"/>
      <c r="Y18" s="60"/>
      <c r="Z18" s="56"/>
      <c r="AA18" s="56">
        <f>SUM(AA11:AA17)</f>
        <v>12</v>
      </c>
      <c r="AB18" s="59"/>
      <c r="AC18" s="58"/>
      <c r="AD18" s="56"/>
      <c r="AE18" s="56">
        <f>SUM(AE11:AE17)</f>
        <v>9</v>
      </c>
      <c r="AF18" s="56"/>
      <c r="AG18" s="102"/>
      <c r="AH18" s="58">
        <f>SUM(AH11:AH17)</f>
        <v>0</v>
      </c>
      <c r="AI18" s="59"/>
      <c r="AJ18" s="61"/>
      <c r="AK18" s="91"/>
      <c r="AL18" s="91"/>
      <c r="AM18" s="91"/>
      <c r="AN18" s="91"/>
      <c r="AO18" s="91"/>
      <c r="AP18" s="91"/>
      <c r="AQ18" s="91"/>
      <c r="AR18" s="91"/>
      <c r="AS18" s="56"/>
      <c r="AT18" s="56"/>
      <c r="AU18" s="59"/>
      <c r="AV18" s="16"/>
      <c r="AW18" s="16"/>
      <c r="AX18" s="16"/>
      <c r="AY18" s="37"/>
      <c r="AZ18" s="4"/>
      <c r="BA18" s="221"/>
    </row>
    <row r="19" spans="1:53" ht="12.75" customHeight="1" thickTop="1">
      <c r="A19" s="243" t="s">
        <v>22</v>
      </c>
      <c r="B19" s="189" t="s">
        <v>16</v>
      </c>
      <c r="C19" s="190"/>
      <c r="D19" s="124"/>
      <c r="E19" s="11"/>
      <c r="F19" s="19"/>
      <c r="G19" s="132"/>
      <c r="H19" s="17"/>
      <c r="I19" s="17"/>
      <c r="J19" s="18"/>
      <c r="K19" s="135"/>
      <c r="L19" s="17"/>
      <c r="M19" s="17"/>
      <c r="N19" s="103"/>
      <c r="O19" s="18"/>
      <c r="P19" s="135"/>
      <c r="Q19" s="17"/>
      <c r="R19" s="17"/>
      <c r="S19" s="18"/>
      <c r="T19" s="135"/>
      <c r="U19" s="17"/>
      <c r="V19" s="17"/>
      <c r="W19" s="17"/>
      <c r="X19" s="18"/>
      <c r="Y19" s="135"/>
      <c r="Z19" s="17"/>
      <c r="AA19" s="17"/>
      <c r="AB19" s="18"/>
      <c r="AC19" s="132"/>
      <c r="AD19" s="17"/>
      <c r="AE19" s="17"/>
      <c r="AF19" s="17"/>
      <c r="AG19" s="103"/>
      <c r="AH19" s="172"/>
      <c r="AI19" s="18"/>
      <c r="AJ19" s="48"/>
      <c r="AK19" s="92"/>
      <c r="AL19" s="92"/>
      <c r="AM19" s="92"/>
      <c r="AN19" s="92"/>
      <c r="AO19" s="92"/>
      <c r="AP19" s="92"/>
      <c r="AQ19" s="92"/>
      <c r="AR19" s="92"/>
      <c r="AS19" s="17"/>
      <c r="AT19" s="17"/>
      <c r="AU19" s="18"/>
      <c r="AV19" s="9"/>
      <c r="AW19" s="21"/>
      <c r="AX19" s="21"/>
      <c r="AY19" s="42"/>
      <c r="AZ19" s="5"/>
      <c r="BA19" s="203">
        <v>0.9667</v>
      </c>
    </row>
    <row r="20" spans="1:53" ht="12.75" customHeight="1">
      <c r="A20" s="244"/>
      <c r="B20" s="189" t="s">
        <v>5</v>
      </c>
      <c r="C20" s="190"/>
      <c r="D20" s="117">
        <v>1</v>
      </c>
      <c r="E20" s="11">
        <v>85</v>
      </c>
      <c r="F20" s="19" t="s">
        <v>72</v>
      </c>
      <c r="G20" s="132"/>
      <c r="H20" s="11">
        <v>10</v>
      </c>
      <c r="I20" s="11">
        <v>13</v>
      </c>
      <c r="J20" s="12"/>
      <c r="K20" s="132"/>
      <c r="L20" s="11">
        <v>4</v>
      </c>
      <c r="M20" s="11">
        <v>6</v>
      </c>
      <c r="N20" s="99">
        <v>5</v>
      </c>
      <c r="O20" s="12"/>
      <c r="P20" s="132"/>
      <c r="Q20" s="11">
        <v>5</v>
      </c>
      <c r="R20" s="11">
        <v>6</v>
      </c>
      <c r="S20" s="12">
        <v>6</v>
      </c>
      <c r="T20" s="146"/>
      <c r="U20" s="11">
        <v>19</v>
      </c>
      <c r="V20" s="11">
        <v>9</v>
      </c>
      <c r="W20" s="11">
        <v>30</v>
      </c>
      <c r="X20" s="12"/>
      <c r="Y20" s="132"/>
      <c r="Z20" s="11">
        <v>5</v>
      </c>
      <c r="AA20" s="11">
        <v>9</v>
      </c>
      <c r="AB20" s="12"/>
      <c r="AC20" s="146"/>
      <c r="AD20" s="11">
        <v>4</v>
      </c>
      <c r="AE20" s="11">
        <v>8</v>
      </c>
      <c r="AF20" s="11"/>
      <c r="AG20" s="99"/>
      <c r="AH20" s="170"/>
      <c r="AI20" s="136"/>
      <c r="AJ20" s="50">
        <v>14</v>
      </c>
      <c r="AK20" s="88">
        <v>12</v>
      </c>
      <c r="AL20" s="88">
        <v>2</v>
      </c>
      <c r="AM20" s="88"/>
      <c r="AN20" s="109"/>
      <c r="AO20" s="88"/>
      <c r="AP20" s="88"/>
      <c r="AQ20" s="88"/>
      <c r="AR20" s="88"/>
      <c r="AS20" s="11">
        <v>10</v>
      </c>
      <c r="AT20" s="11">
        <v>10</v>
      </c>
      <c r="AU20" s="18"/>
      <c r="AV20" s="11"/>
      <c r="AW20" s="97">
        <v>1</v>
      </c>
      <c r="AX20" s="107">
        <f aca="true" t="shared" si="1" ref="AX20:AX26">SUM(G20:AG20,AJ20:AU20)</f>
        <v>187</v>
      </c>
      <c r="AY20" s="35" t="s">
        <v>78</v>
      </c>
      <c r="AZ20" s="3"/>
      <c r="BA20" s="204"/>
    </row>
    <row r="21" spans="1:53" ht="12.75" customHeight="1">
      <c r="A21" s="244"/>
      <c r="B21" s="189" t="s">
        <v>28</v>
      </c>
      <c r="C21" s="190"/>
      <c r="D21" s="117">
        <v>4</v>
      </c>
      <c r="E21" s="11">
        <v>90</v>
      </c>
      <c r="F21" s="23" t="s">
        <v>73</v>
      </c>
      <c r="G21" s="132"/>
      <c r="H21" s="11">
        <v>10</v>
      </c>
      <c r="I21" s="11">
        <v>12</v>
      </c>
      <c r="J21" s="12"/>
      <c r="K21" s="132"/>
      <c r="L21" s="11">
        <v>5</v>
      </c>
      <c r="M21" s="11">
        <v>6</v>
      </c>
      <c r="N21" s="99">
        <v>5</v>
      </c>
      <c r="O21" s="12"/>
      <c r="P21" s="132"/>
      <c r="Q21" s="11">
        <v>5</v>
      </c>
      <c r="R21" s="11">
        <v>6</v>
      </c>
      <c r="S21" s="12">
        <v>6</v>
      </c>
      <c r="T21" s="158"/>
      <c r="U21" s="11">
        <v>20</v>
      </c>
      <c r="V21" s="11">
        <v>9</v>
      </c>
      <c r="W21" s="11">
        <v>8</v>
      </c>
      <c r="X21" s="12"/>
      <c r="Y21" s="132"/>
      <c r="Z21" s="11">
        <v>5</v>
      </c>
      <c r="AA21" s="11">
        <v>6</v>
      </c>
      <c r="AB21" s="12"/>
      <c r="AC21" s="158"/>
      <c r="AD21" s="11">
        <v>5</v>
      </c>
      <c r="AE21" s="11">
        <v>6</v>
      </c>
      <c r="AF21" s="11"/>
      <c r="AG21" s="99">
        <v>3</v>
      </c>
      <c r="AH21" s="170"/>
      <c r="AI21" s="136"/>
      <c r="AJ21" s="50">
        <v>7</v>
      </c>
      <c r="AK21" s="88">
        <v>12</v>
      </c>
      <c r="AL21" s="88">
        <v>3</v>
      </c>
      <c r="AM21" s="88"/>
      <c r="AN21" s="109"/>
      <c r="AO21" s="109"/>
      <c r="AP21" s="109"/>
      <c r="AQ21" s="109"/>
      <c r="AR21" s="88"/>
      <c r="AS21" s="11">
        <v>10</v>
      </c>
      <c r="AT21" s="11"/>
      <c r="AU21" s="15">
        <v>3</v>
      </c>
      <c r="AV21" s="11"/>
      <c r="AW21" s="97">
        <v>1</v>
      </c>
      <c r="AX21" s="107">
        <f t="shared" si="1"/>
        <v>152</v>
      </c>
      <c r="AY21" s="35" t="s">
        <v>80</v>
      </c>
      <c r="AZ21" s="3"/>
      <c r="BA21" s="204"/>
    </row>
    <row r="22" spans="1:53" ht="12.75">
      <c r="A22" s="244"/>
      <c r="B22" s="163" t="s">
        <v>32</v>
      </c>
      <c r="C22" s="164"/>
      <c r="D22" s="122">
        <v>1</v>
      </c>
      <c r="E22" s="110">
        <v>114</v>
      </c>
      <c r="F22" s="125" t="s">
        <v>74</v>
      </c>
      <c r="G22" s="135"/>
      <c r="H22" s="11">
        <v>0</v>
      </c>
      <c r="I22" s="11">
        <v>0</v>
      </c>
      <c r="J22" s="12"/>
      <c r="K22" s="132"/>
      <c r="L22" s="11">
        <v>5</v>
      </c>
      <c r="M22" s="11">
        <v>6</v>
      </c>
      <c r="N22" s="99">
        <v>4</v>
      </c>
      <c r="O22" s="12"/>
      <c r="P22" s="132"/>
      <c r="Q22" s="11">
        <v>5</v>
      </c>
      <c r="R22" s="11">
        <v>6</v>
      </c>
      <c r="S22" s="12">
        <v>6</v>
      </c>
      <c r="T22" s="132"/>
      <c r="U22" s="11">
        <v>18</v>
      </c>
      <c r="V22" s="11">
        <v>9</v>
      </c>
      <c r="W22" s="11">
        <v>12</v>
      </c>
      <c r="X22" s="12"/>
      <c r="Y22" s="132"/>
      <c r="Z22" s="11">
        <v>5</v>
      </c>
      <c r="AA22" s="11">
        <v>5</v>
      </c>
      <c r="AB22" s="12"/>
      <c r="AC22" s="132"/>
      <c r="AD22" s="11">
        <v>5</v>
      </c>
      <c r="AE22" s="11">
        <v>8</v>
      </c>
      <c r="AF22" s="11"/>
      <c r="AG22" s="99">
        <v>3</v>
      </c>
      <c r="AH22" s="170"/>
      <c r="AI22" s="136"/>
      <c r="AJ22" s="50">
        <v>11</v>
      </c>
      <c r="AK22" s="88">
        <v>10</v>
      </c>
      <c r="AL22" s="88"/>
      <c r="AM22" s="88"/>
      <c r="AN22" s="88"/>
      <c r="AO22" s="88"/>
      <c r="AP22" s="88"/>
      <c r="AQ22" s="88"/>
      <c r="AR22" s="88"/>
      <c r="AS22" s="11"/>
      <c r="AT22" s="11"/>
      <c r="AU22" s="15">
        <v>3</v>
      </c>
      <c r="AV22" s="11"/>
      <c r="AW22" s="96">
        <v>0.833</v>
      </c>
      <c r="AX22" s="107">
        <f t="shared" si="1"/>
        <v>121</v>
      </c>
      <c r="AY22" s="35" t="s">
        <v>79</v>
      </c>
      <c r="AZ22" s="3"/>
      <c r="BA22" s="205"/>
    </row>
    <row r="23" spans="1:53" ht="12.75" customHeight="1">
      <c r="A23" s="244"/>
      <c r="B23" s="79" t="s">
        <v>26</v>
      </c>
      <c r="C23" s="79"/>
      <c r="D23" s="119">
        <v>2</v>
      </c>
      <c r="E23" s="14">
        <v>103</v>
      </c>
      <c r="F23" s="27" t="s">
        <v>75</v>
      </c>
      <c r="G23" s="134"/>
      <c r="H23" s="14">
        <v>10</v>
      </c>
      <c r="I23" s="14">
        <v>9</v>
      </c>
      <c r="J23" s="15"/>
      <c r="K23" s="134"/>
      <c r="L23" s="14">
        <v>4</v>
      </c>
      <c r="M23" s="14">
        <v>6</v>
      </c>
      <c r="N23" s="101">
        <v>0</v>
      </c>
      <c r="O23" s="15"/>
      <c r="P23" s="145"/>
      <c r="Q23" s="14">
        <v>5</v>
      </c>
      <c r="R23" s="14">
        <v>6</v>
      </c>
      <c r="S23" s="15">
        <v>6</v>
      </c>
      <c r="T23" s="161"/>
      <c r="U23" s="14">
        <v>9</v>
      </c>
      <c r="V23" s="14"/>
      <c r="W23" s="14">
        <v>12</v>
      </c>
      <c r="X23" s="15"/>
      <c r="Y23" s="145"/>
      <c r="Z23" s="14">
        <v>5</v>
      </c>
      <c r="AA23" s="14">
        <v>5</v>
      </c>
      <c r="AB23" s="15"/>
      <c r="AC23" s="134"/>
      <c r="AD23" s="14">
        <v>4</v>
      </c>
      <c r="AE23" s="14">
        <v>0</v>
      </c>
      <c r="AF23" s="14">
        <v>5</v>
      </c>
      <c r="AG23" s="99">
        <v>3</v>
      </c>
      <c r="AH23" s="173"/>
      <c r="AI23" s="137"/>
      <c r="AJ23" s="51">
        <v>7</v>
      </c>
      <c r="AK23" s="93">
        <v>10</v>
      </c>
      <c r="AL23" s="93">
        <v>3</v>
      </c>
      <c r="AM23" s="93"/>
      <c r="AN23" s="93"/>
      <c r="AO23" s="93"/>
      <c r="AP23" s="93"/>
      <c r="AQ23" s="93"/>
      <c r="AR23" s="93"/>
      <c r="AS23" s="14"/>
      <c r="AT23" s="34"/>
      <c r="AU23" s="15">
        <v>3</v>
      </c>
      <c r="AV23" s="14"/>
      <c r="AW23" s="97">
        <v>1</v>
      </c>
      <c r="AX23" s="107">
        <f t="shared" si="1"/>
        <v>112</v>
      </c>
      <c r="AY23" s="35" t="s">
        <v>73</v>
      </c>
      <c r="AZ23" s="3"/>
      <c r="BA23" s="222">
        <f>SUM(AX20:AX26)/5</f>
        <v>143.4</v>
      </c>
    </row>
    <row r="24" spans="1:53" ht="12.75">
      <c r="A24" s="244"/>
      <c r="B24" s="240" t="s">
        <v>27</v>
      </c>
      <c r="C24" s="241"/>
      <c r="D24" s="166">
        <v>3</v>
      </c>
      <c r="E24" s="167">
        <v>113</v>
      </c>
      <c r="F24" s="168" t="s">
        <v>76</v>
      </c>
      <c r="G24" s="134"/>
      <c r="H24" s="14">
        <v>10</v>
      </c>
      <c r="I24" s="14">
        <v>14</v>
      </c>
      <c r="J24" s="15"/>
      <c r="K24" s="134"/>
      <c r="L24" s="14">
        <v>5</v>
      </c>
      <c r="M24" s="14">
        <v>6</v>
      </c>
      <c r="N24" s="101">
        <v>5</v>
      </c>
      <c r="O24" s="15"/>
      <c r="P24" s="134"/>
      <c r="Q24" s="14">
        <v>5</v>
      </c>
      <c r="R24" s="29">
        <v>6</v>
      </c>
      <c r="S24" s="15">
        <v>6</v>
      </c>
      <c r="T24" s="146"/>
      <c r="U24" s="29">
        <v>20</v>
      </c>
      <c r="V24" s="29">
        <v>9</v>
      </c>
      <c r="W24" s="29">
        <v>8</v>
      </c>
      <c r="X24" s="15"/>
      <c r="Y24" s="134"/>
      <c r="Z24" s="14">
        <v>5</v>
      </c>
      <c r="AA24" s="29">
        <v>5</v>
      </c>
      <c r="AB24" s="15"/>
      <c r="AC24" s="146"/>
      <c r="AD24" s="29">
        <v>5</v>
      </c>
      <c r="AE24" s="29">
        <v>8</v>
      </c>
      <c r="AF24" s="29"/>
      <c r="AG24" s="99">
        <v>3</v>
      </c>
      <c r="AH24" s="173"/>
      <c r="AI24" s="137"/>
      <c r="AJ24" s="51">
        <v>7</v>
      </c>
      <c r="AK24" s="88">
        <v>12</v>
      </c>
      <c r="AL24" s="88">
        <v>3</v>
      </c>
      <c r="AM24" s="88"/>
      <c r="AN24" s="88"/>
      <c r="AO24" s="88"/>
      <c r="AP24" s="88"/>
      <c r="AQ24" s="88"/>
      <c r="AR24" s="88"/>
      <c r="AS24" s="11"/>
      <c r="AT24" s="11"/>
      <c r="AU24" s="15">
        <v>3</v>
      </c>
      <c r="AV24" s="11"/>
      <c r="AW24" s="97">
        <v>1</v>
      </c>
      <c r="AX24" s="107">
        <f t="shared" si="1"/>
        <v>145</v>
      </c>
      <c r="AY24" s="39" t="s">
        <v>77</v>
      </c>
      <c r="AZ24" s="3"/>
      <c r="BA24" s="223"/>
    </row>
    <row r="25" spans="1:53" ht="12.75">
      <c r="A25" s="244"/>
      <c r="B25" s="189"/>
      <c r="C25" s="190"/>
      <c r="D25" s="121"/>
      <c r="E25" s="14"/>
      <c r="F25" s="26"/>
      <c r="G25" s="13"/>
      <c r="H25" s="14"/>
      <c r="I25" s="14"/>
      <c r="J25" s="15"/>
      <c r="K25" s="13"/>
      <c r="L25" s="14"/>
      <c r="M25" s="14"/>
      <c r="N25" s="101"/>
      <c r="O25" s="15"/>
      <c r="P25" s="13"/>
      <c r="Q25" s="14"/>
      <c r="R25" s="29"/>
      <c r="S25" s="15"/>
      <c r="T25" s="52"/>
      <c r="U25" s="29"/>
      <c r="V25" s="29"/>
      <c r="W25" s="29"/>
      <c r="X25" s="15"/>
      <c r="Y25" s="13"/>
      <c r="Z25" s="14"/>
      <c r="AA25" s="29"/>
      <c r="AB25" s="15"/>
      <c r="AC25" s="52"/>
      <c r="AD25" s="29"/>
      <c r="AE25" s="29"/>
      <c r="AF25" s="29"/>
      <c r="AG25" s="112"/>
      <c r="AH25" s="13"/>
      <c r="AI25" s="15"/>
      <c r="AJ25" s="51"/>
      <c r="AK25" s="93"/>
      <c r="AL25" s="93"/>
      <c r="AM25" s="93"/>
      <c r="AN25" s="93"/>
      <c r="AO25" s="93"/>
      <c r="AP25" s="93"/>
      <c r="AQ25" s="93"/>
      <c r="AR25" s="93"/>
      <c r="AS25" s="14"/>
      <c r="AT25" s="14"/>
      <c r="AU25" s="15"/>
      <c r="AV25" s="14"/>
      <c r="AW25" s="84"/>
      <c r="AX25" s="107">
        <f t="shared" si="1"/>
        <v>0</v>
      </c>
      <c r="AY25" s="35"/>
      <c r="AZ25" s="3"/>
      <c r="BA25" s="224"/>
    </row>
    <row r="26" spans="1:53" ht="12.75">
      <c r="A26" s="244"/>
      <c r="B26" s="189"/>
      <c r="C26" s="190"/>
      <c r="D26" s="121"/>
      <c r="E26" s="14"/>
      <c r="F26" s="26"/>
      <c r="G26" s="13"/>
      <c r="H26" s="14"/>
      <c r="I26" s="14"/>
      <c r="J26" s="15"/>
      <c r="K26" s="13"/>
      <c r="L26" s="14"/>
      <c r="M26" s="14"/>
      <c r="N26" s="101"/>
      <c r="O26" s="15"/>
      <c r="P26" s="13"/>
      <c r="Q26" s="14"/>
      <c r="R26" s="29"/>
      <c r="S26" s="15"/>
      <c r="T26" s="52"/>
      <c r="U26" s="29"/>
      <c r="V26" s="29"/>
      <c r="W26" s="29"/>
      <c r="X26" s="15"/>
      <c r="Y26" s="13"/>
      <c r="Z26" s="14"/>
      <c r="AA26" s="29"/>
      <c r="AB26" s="15"/>
      <c r="AC26" s="52"/>
      <c r="AD26" s="29"/>
      <c r="AE26" s="29"/>
      <c r="AF26" s="29"/>
      <c r="AG26" s="112"/>
      <c r="AH26" s="13"/>
      <c r="AI26" s="15"/>
      <c r="AJ26" s="51"/>
      <c r="AK26" s="93"/>
      <c r="AL26" s="93"/>
      <c r="AM26" s="93"/>
      <c r="AN26" s="93"/>
      <c r="AO26" s="93"/>
      <c r="AP26" s="93"/>
      <c r="AQ26" s="93"/>
      <c r="AR26" s="93"/>
      <c r="AS26" s="14"/>
      <c r="AT26" s="14"/>
      <c r="AU26" s="15"/>
      <c r="AV26" s="14"/>
      <c r="AW26" s="14"/>
      <c r="AX26" s="107">
        <f t="shared" si="1"/>
        <v>0</v>
      </c>
      <c r="AY26" s="35"/>
      <c r="AZ26" s="3"/>
      <c r="BA26" s="242" t="s">
        <v>78</v>
      </c>
    </row>
    <row r="27" spans="1:53" ht="13.5" thickBot="1">
      <c r="A27" s="245"/>
      <c r="B27" s="230" t="s">
        <v>19</v>
      </c>
      <c r="C27" s="231"/>
      <c r="D27" s="120"/>
      <c r="E27" s="56"/>
      <c r="F27" s="57"/>
      <c r="G27" s="58"/>
      <c r="H27" s="56"/>
      <c r="I27" s="56">
        <f>SUM(I20:I26)</f>
        <v>48</v>
      </c>
      <c r="J27" s="59"/>
      <c r="K27" s="58"/>
      <c r="L27" s="56"/>
      <c r="M27" s="56">
        <f>SUM(M20:M26)</f>
        <v>30</v>
      </c>
      <c r="N27" s="102"/>
      <c r="O27" s="59"/>
      <c r="P27" s="60"/>
      <c r="Q27" s="56"/>
      <c r="R27" s="56">
        <f>SUM(R20:R26)</f>
        <v>30</v>
      </c>
      <c r="S27" s="59"/>
      <c r="T27" s="58"/>
      <c r="U27" s="56"/>
      <c r="V27" s="56">
        <f>SUM(V20:V26)</f>
        <v>36</v>
      </c>
      <c r="W27" s="56">
        <f>SUM(W20:W26)</f>
        <v>70</v>
      </c>
      <c r="X27" s="59"/>
      <c r="Y27" s="60"/>
      <c r="Z27" s="56"/>
      <c r="AA27" s="56">
        <f>SUM(AA20:AA26)</f>
        <v>30</v>
      </c>
      <c r="AB27" s="59"/>
      <c r="AC27" s="58"/>
      <c r="AD27" s="56"/>
      <c r="AE27" s="56">
        <f>SUM(AE20:AE26)</f>
        <v>30</v>
      </c>
      <c r="AF27" s="56"/>
      <c r="AG27" s="102"/>
      <c r="AH27" s="58">
        <f>SUM(AH20:AH26)</f>
        <v>0</v>
      </c>
      <c r="AI27" s="59"/>
      <c r="AJ27" s="61"/>
      <c r="AK27" s="91"/>
      <c r="AL27" s="91"/>
      <c r="AM27" s="91"/>
      <c r="AN27" s="91"/>
      <c r="AO27" s="91"/>
      <c r="AP27" s="91"/>
      <c r="AQ27" s="91"/>
      <c r="AR27" s="91"/>
      <c r="AS27" s="56"/>
      <c r="AT27" s="56"/>
      <c r="AU27" s="59"/>
      <c r="AV27" s="16"/>
      <c r="AW27" s="16"/>
      <c r="AX27" s="16"/>
      <c r="AY27" s="37"/>
      <c r="AZ27" s="4"/>
      <c r="BA27" s="221"/>
    </row>
    <row r="28" spans="1:53" ht="12.75" customHeight="1" thickTop="1">
      <c r="A28" s="237" t="s">
        <v>4</v>
      </c>
      <c r="B28" s="225" t="s">
        <v>17</v>
      </c>
      <c r="C28" s="226"/>
      <c r="D28" s="124"/>
      <c r="E28" s="28"/>
      <c r="F28" s="19"/>
      <c r="G28" s="132"/>
      <c r="H28" s="21"/>
      <c r="I28" s="21"/>
      <c r="J28" s="22"/>
      <c r="K28" s="132"/>
      <c r="L28" s="21"/>
      <c r="M28" s="21"/>
      <c r="N28" s="98"/>
      <c r="O28" s="22"/>
      <c r="P28" s="148"/>
      <c r="Q28" s="21"/>
      <c r="R28" s="21"/>
      <c r="S28" s="10"/>
      <c r="T28" s="146"/>
      <c r="U28" s="21"/>
      <c r="V28" s="21"/>
      <c r="W28" s="21"/>
      <c r="X28" s="22"/>
      <c r="Y28" s="148"/>
      <c r="Z28" s="21"/>
      <c r="AA28" s="21"/>
      <c r="AB28" s="10"/>
      <c r="AC28" s="146"/>
      <c r="AD28" s="21"/>
      <c r="AE28" s="21"/>
      <c r="AF28" s="21"/>
      <c r="AG28" s="98"/>
      <c r="AH28" s="174"/>
      <c r="AI28" s="10"/>
      <c r="AJ28" s="46"/>
      <c r="AK28" s="86"/>
      <c r="AL28" s="86"/>
      <c r="AM28" s="86"/>
      <c r="AN28" s="86"/>
      <c r="AO28" s="86"/>
      <c r="AP28" s="86"/>
      <c r="AQ28" s="86"/>
      <c r="AR28" s="86"/>
      <c r="AS28" s="9"/>
      <c r="AT28" s="9"/>
      <c r="AU28" s="10"/>
      <c r="AV28" s="9"/>
      <c r="AW28" s="9"/>
      <c r="AX28" s="9"/>
      <c r="AY28" s="38"/>
      <c r="AZ28" s="5"/>
      <c r="BA28" s="203">
        <v>0.9</v>
      </c>
    </row>
    <row r="29" spans="1:53" ht="12.75" customHeight="1">
      <c r="A29" s="238"/>
      <c r="B29" s="189" t="s">
        <v>6</v>
      </c>
      <c r="C29" s="190"/>
      <c r="D29" s="117">
        <v>2</v>
      </c>
      <c r="E29" s="11">
        <v>109</v>
      </c>
      <c r="F29" s="19" t="s">
        <v>77</v>
      </c>
      <c r="G29" s="132"/>
      <c r="H29" s="11">
        <v>10</v>
      </c>
      <c r="I29" s="11">
        <v>10</v>
      </c>
      <c r="J29" s="12"/>
      <c r="K29" s="132"/>
      <c r="L29" s="11">
        <v>5</v>
      </c>
      <c r="M29" s="11">
        <v>6</v>
      </c>
      <c r="N29" s="99">
        <v>5</v>
      </c>
      <c r="O29" s="12"/>
      <c r="P29" s="146"/>
      <c r="Q29" s="11">
        <v>5</v>
      </c>
      <c r="R29" s="11">
        <v>6</v>
      </c>
      <c r="S29" s="12">
        <v>3</v>
      </c>
      <c r="T29" s="146"/>
      <c r="U29" s="11">
        <v>20</v>
      </c>
      <c r="V29" s="11">
        <v>9</v>
      </c>
      <c r="W29" s="11">
        <v>11</v>
      </c>
      <c r="X29" s="12"/>
      <c r="Y29" s="146"/>
      <c r="Z29" s="11">
        <v>5</v>
      </c>
      <c r="AA29" s="11">
        <v>5</v>
      </c>
      <c r="AB29" s="12"/>
      <c r="AC29" s="146"/>
      <c r="AD29" s="11">
        <v>5</v>
      </c>
      <c r="AE29" s="11">
        <v>3</v>
      </c>
      <c r="AF29" s="11"/>
      <c r="AG29" s="99">
        <v>3</v>
      </c>
      <c r="AH29" s="170"/>
      <c r="AI29" s="136"/>
      <c r="AJ29" s="50">
        <v>14</v>
      </c>
      <c r="AK29" s="88">
        <v>8</v>
      </c>
      <c r="AL29" s="88">
        <v>6</v>
      </c>
      <c r="AM29" s="88"/>
      <c r="AN29" s="88"/>
      <c r="AO29" s="88"/>
      <c r="AP29" s="88"/>
      <c r="AQ29" s="88"/>
      <c r="AR29" s="88"/>
      <c r="AS29" s="11"/>
      <c r="AT29" s="11"/>
      <c r="AU29" s="18"/>
      <c r="AV29" s="11"/>
      <c r="AW29" s="97">
        <v>1</v>
      </c>
      <c r="AX29" s="107">
        <f aca="true" t="shared" si="2" ref="AX29:AX35">SUM(G29:AG29,AJ29:AU29)</f>
        <v>139</v>
      </c>
      <c r="AY29" s="35" t="s">
        <v>75</v>
      </c>
      <c r="AZ29" s="3"/>
      <c r="BA29" s="204"/>
    </row>
    <row r="30" spans="1:53" ht="12.75" customHeight="1">
      <c r="A30" s="238"/>
      <c r="B30" s="240" t="s">
        <v>62</v>
      </c>
      <c r="C30" s="241"/>
      <c r="D30" s="122">
        <v>1</v>
      </c>
      <c r="E30" s="110">
        <v>145</v>
      </c>
      <c r="F30" s="111" t="s">
        <v>78</v>
      </c>
      <c r="G30" s="132"/>
      <c r="H30" s="41">
        <v>10</v>
      </c>
      <c r="I30" s="11">
        <v>11</v>
      </c>
      <c r="J30" s="12"/>
      <c r="K30" s="132"/>
      <c r="L30" s="41">
        <v>5</v>
      </c>
      <c r="M30" s="11">
        <v>6</v>
      </c>
      <c r="N30" s="99">
        <v>5</v>
      </c>
      <c r="O30" s="12"/>
      <c r="P30" s="146"/>
      <c r="Q30" s="11">
        <v>5</v>
      </c>
      <c r="R30" s="11">
        <v>6</v>
      </c>
      <c r="S30" s="12"/>
      <c r="T30" s="146"/>
      <c r="U30" s="11">
        <v>20</v>
      </c>
      <c r="V30" s="11">
        <v>9</v>
      </c>
      <c r="W30" s="11">
        <v>15</v>
      </c>
      <c r="X30" s="12"/>
      <c r="Y30" s="146"/>
      <c r="Z30" s="11">
        <v>5</v>
      </c>
      <c r="AA30" s="11">
        <v>5</v>
      </c>
      <c r="AB30" s="12"/>
      <c r="AC30" s="146"/>
      <c r="AD30" s="11">
        <v>5</v>
      </c>
      <c r="AE30" s="11">
        <v>3</v>
      </c>
      <c r="AF30" s="11"/>
      <c r="AG30" s="99">
        <v>3</v>
      </c>
      <c r="AH30" s="170"/>
      <c r="AI30" s="136"/>
      <c r="AJ30" s="50">
        <v>14</v>
      </c>
      <c r="AK30" s="88">
        <v>14</v>
      </c>
      <c r="AL30" s="88">
        <v>6</v>
      </c>
      <c r="AM30" s="88"/>
      <c r="AN30" s="109"/>
      <c r="AO30" s="109"/>
      <c r="AP30" s="109"/>
      <c r="AQ30" s="109"/>
      <c r="AR30" s="88"/>
      <c r="AS30" s="11">
        <v>10</v>
      </c>
      <c r="AT30" s="11"/>
      <c r="AU30" s="138"/>
      <c r="AV30" s="11"/>
      <c r="AW30" s="97">
        <v>1</v>
      </c>
      <c r="AX30" s="107">
        <f t="shared" si="2"/>
        <v>157</v>
      </c>
      <c r="AY30" s="35" t="s">
        <v>76</v>
      </c>
      <c r="AZ30" s="3"/>
      <c r="BA30" s="204"/>
    </row>
    <row r="31" spans="1:53" ht="12.75">
      <c r="A31" s="238"/>
      <c r="B31" s="189" t="s">
        <v>63</v>
      </c>
      <c r="C31" s="190"/>
      <c r="D31" s="117">
        <v>1</v>
      </c>
      <c r="E31" s="11">
        <v>98</v>
      </c>
      <c r="F31" s="19" t="s">
        <v>79</v>
      </c>
      <c r="G31" s="135"/>
      <c r="H31" s="11">
        <v>0</v>
      </c>
      <c r="I31" s="11">
        <v>0</v>
      </c>
      <c r="J31" s="12"/>
      <c r="K31" s="132"/>
      <c r="L31" s="11">
        <v>5</v>
      </c>
      <c r="M31" s="11">
        <v>6</v>
      </c>
      <c r="N31" s="99">
        <v>5</v>
      </c>
      <c r="O31" s="12"/>
      <c r="P31" s="146"/>
      <c r="Q31" s="11">
        <v>5</v>
      </c>
      <c r="R31" s="11">
        <v>6</v>
      </c>
      <c r="S31" s="12">
        <v>3</v>
      </c>
      <c r="T31" s="146"/>
      <c r="U31" s="11">
        <v>18</v>
      </c>
      <c r="V31" s="11">
        <v>9</v>
      </c>
      <c r="W31" s="11">
        <v>8</v>
      </c>
      <c r="X31" s="12"/>
      <c r="Y31" s="146"/>
      <c r="Z31" s="11">
        <v>5</v>
      </c>
      <c r="AA31" s="11">
        <v>9</v>
      </c>
      <c r="AB31" s="12"/>
      <c r="AC31" s="146"/>
      <c r="AD31" s="11">
        <v>5</v>
      </c>
      <c r="AE31" s="11">
        <v>3</v>
      </c>
      <c r="AF31" s="11"/>
      <c r="AG31" s="99">
        <v>3</v>
      </c>
      <c r="AH31" s="170"/>
      <c r="AI31" s="136"/>
      <c r="AJ31" s="50">
        <v>7</v>
      </c>
      <c r="AK31" s="88">
        <v>4</v>
      </c>
      <c r="AL31" s="88">
        <v>4</v>
      </c>
      <c r="AM31" s="88"/>
      <c r="AN31" s="88"/>
      <c r="AO31" s="88"/>
      <c r="AP31" s="88"/>
      <c r="AQ31" s="88"/>
      <c r="AR31" s="88"/>
      <c r="AS31" s="11"/>
      <c r="AT31" s="11"/>
      <c r="AU31" s="18"/>
      <c r="AV31" s="11"/>
      <c r="AW31" s="96">
        <v>0.833</v>
      </c>
      <c r="AX31" s="107">
        <f t="shared" si="2"/>
        <v>105</v>
      </c>
      <c r="AY31" s="35" t="s">
        <v>70</v>
      </c>
      <c r="AZ31" s="3"/>
      <c r="BA31" s="205"/>
    </row>
    <row r="32" spans="1:53" ht="12.75">
      <c r="A32" s="238"/>
      <c r="B32" s="31" t="s">
        <v>33</v>
      </c>
      <c r="C32" s="32"/>
      <c r="D32" s="117">
        <v>0</v>
      </c>
      <c r="E32" s="11">
        <v>112</v>
      </c>
      <c r="F32" s="19" t="s">
        <v>80</v>
      </c>
      <c r="G32" s="132"/>
      <c r="H32" s="11">
        <v>10</v>
      </c>
      <c r="I32" s="11">
        <v>15</v>
      </c>
      <c r="J32" s="12"/>
      <c r="K32" s="132"/>
      <c r="L32" s="11">
        <v>5</v>
      </c>
      <c r="M32" s="11">
        <v>6</v>
      </c>
      <c r="N32" s="99">
        <v>5</v>
      </c>
      <c r="O32" s="12"/>
      <c r="P32" s="146"/>
      <c r="Q32" s="11">
        <v>5</v>
      </c>
      <c r="R32" s="11">
        <v>6</v>
      </c>
      <c r="S32" s="12">
        <v>3</v>
      </c>
      <c r="T32" s="146"/>
      <c r="U32" s="11">
        <v>20</v>
      </c>
      <c r="V32" s="11">
        <v>9</v>
      </c>
      <c r="W32" s="11">
        <v>13</v>
      </c>
      <c r="X32" s="12"/>
      <c r="Y32" s="146"/>
      <c r="Z32" s="11">
        <v>5</v>
      </c>
      <c r="AA32" s="11">
        <v>6</v>
      </c>
      <c r="AB32" s="12"/>
      <c r="AC32" s="146"/>
      <c r="AD32" s="11">
        <v>5</v>
      </c>
      <c r="AE32" s="11">
        <v>3</v>
      </c>
      <c r="AF32" s="11"/>
      <c r="AG32" s="99">
        <v>3</v>
      </c>
      <c r="AH32" s="170"/>
      <c r="AI32" s="136"/>
      <c r="AJ32" s="50">
        <v>7</v>
      </c>
      <c r="AK32" s="88">
        <v>12</v>
      </c>
      <c r="AL32" s="88">
        <v>6</v>
      </c>
      <c r="AM32" s="88"/>
      <c r="AN32" s="88"/>
      <c r="AO32" s="88"/>
      <c r="AP32" s="88"/>
      <c r="AQ32" s="88"/>
      <c r="AR32" s="88">
        <v>5</v>
      </c>
      <c r="AS32" s="11"/>
      <c r="AT32" s="11">
        <v>10</v>
      </c>
      <c r="AU32" s="15"/>
      <c r="AV32" s="11"/>
      <c r="AW32" s="97">
        <v>1</v>
      </c>
      <c r="AX32" s="107">
        <f t="shared" si="2"/>
        <v>159</v>
      </c>
      <c r="AY32" s="35" t="s">
        <v>74</v>
      </c>
      <c r="AZ32" s="3"/>
      <c r="BA32" s="223">
        <f>SUM(AX29:AX35)/5</f>
        <v>127</v>
      </c>
    </row>
    <row r="33" spans="1:53" ht="12.75">
      <c r="A33" s="238"/>
      <c r="B33" s="189" t="s">
        <v>43</v>
      </c>
      <c r="C33" s="190"/>
      <c r="D33" s="117">
        <v>1</v>
      </c>
      <c r="E33" s="11">
        <v>45</v>
      </c>
      <c r="F33" s="19" t="s">
        <v>81</v>
      </c>
      <c r="G33" s="132"/>
      <c r="H33" s="11">
        <v>10</v>
      </c>
      <c r="I33" s="11">
        <v>7</v>
      </c>
      <c r="J33" s="12"/>
      <c r="K33" s="132"/>
      <c r="L33" s="11">
        <v>4</v>
      </c>
      <c r="M33" s="11">
        <v>6</v>
      </c>
      <c r="N33" s="99">
        <v>5</v>
      </c>
      <c r="O33" s="12"/>
      <c r="P33" s="146"/>
      <c r="Q33" s="11">
        <v>5</v>
      </c>
      <c r="R33" s="11">
        <v>6</v>
      </c>
      <c r="S33" s="12"/>
      <c r="T33" s="148"/>
      <c r="U33" s="11">
        <v>0</v>
      </c>
      <c r="V33" s="11"/>
      <c r="W33" s="11"/>
      <c r="X33" s="12"/>
      <c r="Y33" s="146"/>
      <c r="Z33" s="11">
        <v>5</v>
      </c>
      <c r="AA33" s="11">
        <v>5</v>
      </c>
      <c r="AB33" s="12"/>
      <c r="AC33" s="148"/>
      <c r="AD33" s="11">
        <v>0</v>
      </c>
      <c r="AE33" s="11"/>
      <c r="AF33" s="11"/>
      <c r="AG33" s="99"/>
      <c r="AH33" s="54"/>
      <c r="AI33" s="12"/>
      <c r="AJ33" s="50">
        <v>11</v>
      </c>
      <c r="AK33" s="88">
        <v>4</v>
      </c>
      <c r="AL33" s="88">
        <v>4</v>
      </c>
      <c r="AM33" s="88"/>
      <c r="AN33" s="88"/>
      <c r="AO33" s="88"/>
      <c r="AP33" s="88"/>
      <c r="AQ33" s="88"/>
      <c r="AR33" s="88"/>
      <c r="AS33" s="11"/>
      <c r="AT33" s="11"/>
      <c r="AU33" s="18">
        <v>3</v>
      </c>
      <c r="AV33" s="11"/>
      <c r="AW33" s="96">
        <v>0.667</v>
      </c>
      <c r="AX33" s="107">
        <f t="shared" si="2"/>
        <v>75</v>
      </c>
      <c r="AY33" s="35" t="s">
        <v>81</v>
      </c>
      <c r="AZ33" s="3"/>
      <c r="BA33" s="223"/>
    </row>
    <row r="34" spans="1:53" ht="12.75">
      <c r="A34" s="238"/>
      <c r="B34" s="189"/>
      <c r="C34" s="190"/>
      <c r="D34" s="121"/>
      <c r="E34" s="14"/>
      <c r="F34" s="26"/>
      <c r="G34" s="13"/>
      <c r="H34" s="14"/>
      <c r="I34" s="14"/>
      <c r="J34" s="15"/>
      <c r="K34" s="13"/>
      <c r="L34" s="14"/>
      <c r="M34" s="14"/>
      <c r="N34" s="101"/>
      <c r="O34" s="15"/>
      <c r="P34" s="52"/>
      <c r="Q34" s="29"/>
      <c r="R34" s="29"/>
      <c r="S34" s="15"/>
      <c r="T34" s="52"/>
      <c r="U34" s="29"/>
      <c r="V34" s="29"/>
      <c r="W34" s="29"/>
      <c r="X34" s="15"/>
      <c r="Y34" s="52"/>
      <c r="Z34" s="29"/>
      <c r="AA34" s="29"/>
      <c r="AB34" s="15"/>
      <c r="AC34" s="52"/>
      <c r="AD34" s="29"/>
      <c r="AE34" s="29"/>
      <c r="AF34" s="29"/>
      <c r="AG34" s="112"/>
      <c r="AH34" s="13"/>
      <c r="AI34" s="15"/>
      <c r="AJ34" s="51"/>
      <c r="AK34" s="93"/>
      <c r="AL34" s="93"/>
      <c r="AM34" s="93"/>
      <c r="AN34" s="93"/>
      <c r="AO34" s="93"/>
      <c r="AP34" s="93"/>
      <c r="AQ34" s="93"/>
      <c r="AR34" s="93"/>
      <c r="AS34" s="14"/>
      <c r="AT34" s="14"/>
      <c r="AU34" s="15"/>
      <c r="AV34" s="14"/>
      <c r="AW34" s="96"/>
      <c r="AX34" s="107">
        <f t="shared" si="2"/>
        <v>0</v>
      </c>
      <c r="AY34" s="35"/>
      <c r="AZ34" s="3"/>
      <c r="BA34" s="224"/>
    </row>
    <row r="35" spans="1:53" ht="12.75">
      <c r="A35" s="238"/>
      <c r="B35" s="189"/>
      <c r="C35" s="190"/>
      <c r="D35" s="117"/>
      <c r="E35" s="11"/>
      <c r="F35" s="19"/>
      <c r="G35" s="13"/>
      <c r="H35" s="14"/>
      <c r="I35" s="14"/>
      <c r="J35" s="15"/>
      <c r="K35" s="13"/>
      <c r="L35" s="14"/>
      <c r="M35" s="14"/>
      <c r="N35" s="101"/>
      <c r="O35" s="15"/>
      <c r="P35" s="55"/>
      <c r="Q35" s="14"/>
      <c r="R35" s="14"/>
      <c r="S35" s="15"/>
      <c r="T35" s="55"/>
      <c r="U35" s="14"/>
      <c r="V35" s="14"/>
      <c r="W35" s="14"/>
      <c r="X35" s="15"/>
      <c r="Y35" s="55"/>
      <c r="Z35" s="14"/>
      <c r="AA35" s="14"/>
      <c r="AB35" s="15"/>
      <c r="AC35" s="55"/>
      <c r="AD35" s="14"/>
      <c r="AE35" s="14"/>
      <c r="AF35" s="14"/>
      <c r="AG35" s="101"/>
      <c r="AH35" s="13"/>
      <c r="AI35" s="15"/>
      <c r="AJ35" s="51"/>
      <c r="AK35" s="93"/>
      <c r="AL35" s="93"/>
      <c r="AM35" s="93"/>
      <c r="AN35" s="93"/>
      <c r="AO35" s="93"/>
      <c r="AP35" s="93"/>
      <c r="AQ35" s="93"/>
      <c r="AR35" s="93"/>
      <c r="AS35" s="14"/>
      <c r="AT35" s="14"/>
      <c r="AU35" s="15"/>
      <c r="AV35" s="14"/>
      <c r="AW35" s="83"/>
      <c r="AX35" s="107">
        <f t="shared" si="2"/>
        <v>0</v>
      </c>
      <c r="AY35" s="35"/>
      <c r="AZ35" s="3"/>
      <c r="BA35" s="242" t="s">
        <v>74</v>
      </c>
    </row>
    <row r="36" spans="1:53" ht="13.5" thickBot="1">
      <c r="A36" s="239"/>
      <c r="B36" s="230" t="s">
        <v>19</v>
      </c>
      <c r="C36" s="231"/>
      <c r="D36" s="120"/>
      <c r="E36" s="56"/>
      <c r="F36" s="57"/>
      <c r="G36" s="58"/>
      <c r="H36" s="56"/>
      <c r="I36" s="56">
        <f>SUM(I29:I35)</f>
        <v>43</v>
      </c>
      <c r="J36" s="59"/>
      <c r="K36" s="58"/>
      <c r="L36" s="56"/>
      <c r="M36" s="56">
        <f>SUM(M29:M35)</f>
        <v>30</v>
      </c>
      <c r="N36" s="102"/>
      <c r="O36" s="59"/>
      <c r="P36" s="60"/>
      <c r="Q36" s="56"/>
      <c r="R36" s="56">
        <f>SUM(R29:R35)</f>
        <v>30</v>
      </c>
      <c r="S36" s="59"/>
      <c r="T36" s="58"/>
      <c r="U36" s="56"/>
      <c r="V36" s="56">
        <f>SUM(V29:V35)</f>
        <v>36</v>
      </c>
      <c r="W36" s="56">
        <f>SUM(W29:W35)</f>
        <v>47</v>
      </c>
      <c r="X36" s="59"/>
      <c r="Y36" s="60"/>
      <c r="Z36" s="56"/>
      <c r="AA36" s="56">
        <f>SUM(AA29:AA35)</f>
        <v>30</v>
      </c>
      <c r="AB36" s="59"/>
      <c r="AC36" s="58"/>
      <c r="AD36" s="56"/>
      <c r="AE36" s="56">
        <f>SUM(AE29:AE35)</f>
        <v>12</v>
      </c>
      <c r="AF36" s="56"/>
      <c r="AG36" s="102"/>
      <c r="AH36" s="58">
        <f>SUM(AH29:AH35)</f>
        <v>0</v>
      </c>
      <c r="AI36" s="59"/>
      <c r="AJ36" s="61"/>
      <c r="AK36" s="91"/>
      <c r="AL36" s="91"/>
      <c r="AM36" s="91"/>
      <c r="AN36" s="91"/>
      <c r="AO36" s="91"/>
      <c r="AP36" s="91"/>
      <c r="AQ36" s="91"/>
      <c r="AR36" s="91"/>
      <c r="AS36" s="56"/>
      <c r="AT36" s="56"/>
      <c r="AU36" s="59"/>
      <c r="AV36" s="16"/>
      <c r="AW36" s="16"/>
      <c r="AX36" s="4"/>
      <c r="AY36" s="37"/>
      <c r="AZ36" s="4"/>
      <c r="BA36" s="221"/>
    </row>
    <row r="37" spans="1:53" ht="12.75" customHeight="1" thickTop="1">
      <c r="A37" s="234"/>
      <c r="B37" s="235" t="s">
        <v>37</v>
      </c>
      <c r="C37" s="236"/>
      <c r="D37" s="117"/>
      <c r="E37" s="11"/>
      <c r="F37" s="19"/>
      <c r="G37" s="126"/>
      <c r="H37" s="28"/>
      <c r="I37" s="28"/>
      <c r="J37" s="149"/>
      <c r="K37" s="126"/>
      <c r="L37" s="28"/>
      <c r="M37" s="28"/>
      <c r="N37" s="150"/>
      <c r="O37" s="149"/>
      <c r="P37" s="126"/>
      <c r="Q37" s="28"/>
      <c r="R37" s="28"/>
      <c r="S37" s="149"/>
      <c r="T37" s="126"/>
      <c r="U37" s="28"/>
      <c r="V37" s="28"/>
      <c r="W37" s="28"/>
      <c r="X37" s="149"/>
      <c r="Y37" s="126"/>
      <c r="Z37" s="28"/>
      <c r="AA37" s="28"/>
      <c r="AB37" s="149"/>
      <c r="AC37" s="126"/>
      <c r="AD37" s="28"/>
      <c r="AE37" s="28"/>
      <c r="AF37" s="28"/>
      <c r="AG37" s="150"/>
      <c r="AH37" s="175"/>
      <c r="AI37" s="154"/>
      <c r="AJ37" s="151"/>
      <c r="AK37" s="152"/>
      <c r="AL37" s="152"/>
      <c r="AM37" s="152"/>
      <c r="AN37" s="152"/>
      <c r="AO37" s="152"/>
      <c r="AP37" s="152"/>
      <c r="AQ37" s="152"/>
      <c r="AR37" s="152"/>
      <c r="AS37" s="28"/>
      <c r="AT37" s="28"/>
      <c r="AU37" s="149"/>
      <c r="AV37" s="28"/>
      <c r="AW37" s="28"/>
      <c r="AX37" s="5"/>
      <c r="AY37" s="153"/>
      <c r="AZ37" s="3"/>
      <c r="BA37" s="203"/>
    </row>
    <row r="38" spans="1:53" ht="12.75" customHeight="1">
      <c r="A38" s="234"/>
      <c r="B38" s="189" t="s">
        <v>38</v>
      </c>
      <c r="C38" s="190"/>
      <c r="D38" s="117"/>
      <c r="E38" s="11"/>
      <c r="F38" s="19"/>
      <c r="G38" s="54"/>
      <c r="H38" s="11"/>
      <c r="I38" s="11"/>
      <c r="J38" s="12"/>
      <c r="K38" s="54"/>
      <c r="L38" s="11"/>
      <c r="M38" s="11"/>
      <c r="N38" s="99"/>
      <c r="O38" s="12"/>
      <c r="P38" s="54"/>
      <c r="Q38" s="11"/>
      <c r="R38" s="11"/>
      <c r="S38" s="12"/>
      <c r="T38" s="54"/>
      <c r="U38" s="11"/>
      <c r="V38" s="11"/>
      <c r="W38" s="11"/>
      <c r="X38" s="12"/>
      <c r="Y38" s="54"/>
      <c r="Z38" s="11"/>
      <c r="AA38" s="11"/>
      <c r="AB38" s="12"/>
      <c r="AC38" s="54"/>
      <c r="AD38" s="11"/>
      <c r="AE38" s="11"/>
      <c r="AF38" s="11"/>
      <c r="AG38" s="99"/>
      <c r="AH38" s="54"/>
      <c r="AI38" s="136"/>
      <c r="AJ38" s="82"/>
      <c r="AK38" s="87"/>
      <c r="AL38" s="87"/>
      <c r="AM38" s="87"/>
      <c r="AN38" s="87"/>
      <c r="AO38" s="87"/>
      <c r="AP38" s="87"/>
      <c r="AQ38" s="87"/>
      <c r="AR38" s="87"/>
      <c r="AS38" s="11"/>
      <c r="AT38" s="11"/>
      <c r="AU38" s="12"/>
      <c r="AV38" s="11"/>
      <c r="AW38" s="11"/>
      <c r="AX38" s="108">
        <f aca="true" t="shared" si="3" ref="AX38:AX44">SUM(G38:AG38,AJ38:AU38)</f>
        <v>0</v>
      </c>
      <c r="AY38" s="35"/>
      <c r="AZ38" s="3"/>
      <c r="BA38" s="204"/>
    </row>
    <row r="39" spans="1:53" ht="12.75">
      <c r="A39" s="234"/>
      <c r="B39" s="189" t="s">
        <v>30</v>
      </c>
      <c r="C39" s="190"/>
      <c r="D39" s="117"/>
      <c r="E39" s="11"/>
      <c r="F39" s="19"/>
      <c r="G39" s="13"/>
      <c r="H39" s="14"/>
      <c r="I39" s="14"/>
      <c r="J39" s="15"/>
      <c r="K39" s="55"/>
      <c r="L39" s="14"/>
      <c r="M39" s="14"/>
      <c r="N39" s="101"/>
      <c r="O39" s="15"/>
      <c r="P39" s="13"/>
      <c r="Q39" s="14"/>
      <c r="R39" s="14"/>
      <c r="S39" s="15"/>
      <c r="T39" s="55"/>
      <c r="U39" s="14"/>
      <c r="V39" s="14"/>
      <c r="W39" s="14"/>
      <c r="X39" s="15"/>
      <c r="Y39" s="55"/>
      <c r="Z39" s="14"/>
      <c r="AA39" s="14"/>
      <c r="AB39" s="15"/>
      <c r="AC39" s="55"/>
      <c r="AD39" s="14"/>
      <c r="AE39" s="14"/>
      <c r="AF39" s="14"/>
      <c r="AG39" s="101"/>
      <c r="AH39" s="13"/>
      <c r="AI39" s="136"/>
      <c r="AJ39" s="51"/>
      <c r="AK39" s="93"/>
      <c r="AL39" s="93"/>
      <c r="AM39" s="93"/>
      <c r="AN39" s="93"/>
      <c r="AO39" s="93"/>
      <c r="AP39" s="93"/>
      <c r="AQ39" s="93"/>
      <c r="AR39" s="93"/>
      <c r="AS39" s="14"/>
      <c r="AT39" s="14"/>
      <c r="AU39" s="15"/>
      <c r="AV39" s="14"/>
      <c r="AW39" s="14"/>
      <c r="AX39" s="108">
        <f t="shared" si="3"/>
        <v>0</v>
      </c>
      <c r="AY39" s="39"/>
      <c r="AZ39" s="1"/>
      <c r="BA39" s="204"/>
    </row>
    <row r="40" spans="1:53" ht="12.75">
      <c r="A40" s="234"/>
      <c r="B40" s="189" t="s">
        <v>34</v>
      </c>
      <c r="C40" s="190"/>
      <c r="D40" s="117"/>
      <c r="E40" s="11"/>
      <c r="F40" s="19"/>
      <c r="G40" s="13"/>
      <c r="H40" s="14"/>
      <c r="I40" s="14"/>
      <c r="J40" s="15"/>
      <c r="K40" s="73"/>
      <c r="L40" s="14"/>
      <c r="M40" s="14"/>
      <c r="N40" s="101"/>
      <c r="O40" s="15"/>
      <c r="P40" s="13"/>
      <c r="Q40" s="14"/>
      <c r="R40" s="14"/>
      <c r="S40" s="15"/>
      <c r="T40" s="73"/>
      <c r="U40" s="14"/>
      <c r="V40" s="14"/>
      <c r="W40" s="14"/>
      <c r="X40" s="15"/>
      <c r="Y40" s="73"/>
      <c r="Z40" s="14"/>
      <c r="AA40" s="14"/>
      <c r="AB40" s="15"/>
      <c r="AC40" s="73"/>
      <c r="AD40" s="14"/>
      <c r="AE40" s="14"/>
      <c r="AF40" s="14"/>
      <c r="AG40" s="101"/>
      <c r="AH40" s="176"/>
      <c r="AI40" s="136"/>
      <c r="AJ40" s="51"/>
      <c r="AK40" s="93"/>
      <c r="AL40" s="93"/>
      <c r="AM40" s="93"/>
      <c r="AN40" s="93"/>
      <c r="AO40" s="93"/>
      <c r="AP40" s="93"/>
      <c r="AQ40" s="93"/>
      <c r="AR40" s="93"/>
      <c r="AS40" s="14"/>
      <c r="AT40" s="14"/>
      <c r="AU40" s="15"/>
      <c r="AV40" s="14"/>
      <c r="AW40" s="14"/>
      <c r="AX40" s="108">
        <f t="shared" si="3"/>
        <v>0</v>
      </c>
      <c r="AY40" s="39"/>
      <c r="AZ40" s="1"/>
      <c r="BA40" s="205"/>
    </row>
    <row r="41" spans="1:53" ht="12.75" customHeight="1">
      <c r="A41" s="234"/>
      <c r="B41" s="189" t="s">
        <v>31</v>
      </c>
      <c r="C41" s="190"/>
      <c r="D41" s="117"/>
      <c r="E41" s="11"/>
      <c r="F41" s="19"/>
      <c r="G41" s="54"/>
      <c r="H41" s="11"/>
      <c r="I41" s="11"/>
      <c r="J41" s="12"/>
      <c r="K41" s="52"/>
      <c r="L41" s="11"/>
      <c r="M41" s="11"/>
      <c r="N41" s="99"/>
      <c r="O41" s="12"/>
      <c r="P41" s="54"/>
      <c r="Q41" s="11"/>
      <c r="R41" s="11"/>
      <c r="S41" s="12"/>
      <c r="T41" s="52"/>
      <c r="U41" s="11"/>
      <c r="V41" s="11"/>
      <c r="W41" s="11"/>
      <c r="X41" s="12"/>
      <c r="Y41" s="52"/>
      <c r="Z41" s="11"/>
      <c r="AA41" s="11"/>
      <c r="AB41" s="12"/>
      <c r="AC41" s="52"/>
      <c r="AD41" s="11"/>
      <c r="AE41" s="11"/>
      <c r="AF41" s="11"/>
      <c r="AG41" s="99"/>
      <c r="AH41" s="177"/>
      <c r="AI41" s="136"/>
      <c r="AJ41" s="50"/>
      <c r="AK41" s="88"/>
      <c r="AL41" s="88"/>
      <c r="AM41" s="88"/>
      <c r="AN41" s="88"/>
      <c r="AO41" s="88"/>
      <c r="AP41" s="88"/>
      <c r="AQ41" s="88"/>
      <c r="AR41" s="88"/>
      <c r="AS41" s="14"/>
      <c r="AT41" s="14"/>
      <c r="AU41" s="15"/>
      <c r="AV41" s="14"/>
      <c r="AW41" s="14"/>
      <c r="AX41" s="108">
        <f t="shared" si="3"/>
        <v>0</v>
      </c>
      <c r="AY41" s="39"/>
      <c r="AZ41" s="1"/>
      <c r="BA41" s="222">
        <f>SUM(AX38:AX44)/6</f>
        <v>0</v>
      </c>
    </row>
    <row r="42" spans="1:53" ht="12.75">
      <c r="A42" s="234"/>
      <c r="B42" s="189" t="s">
        <v>39</v>
      </c>
      <c r="C42" s="190"/>
      <c r="D42" s="117"/>
      <c r="E42" s="11"/>
      <c r="F42" s="19"/>
      <c r="G42" s="13"/>
      <c r="H42" s="14"/>
      <c r="I42" s="14"/>
      <c r="J42" s="15"/>
      <c r="K42" s="55"/>
      <c r="L42" s="14"/>
      <c r="M42" s="14"/>
      <c r="N42" s="101"/>
      <c r="O42" s="15"/>
      <c r="P42" s="13"/>
      <c r="Q42" s="14"/>
      <c r="R42" s="14"/>
      <c r="S42" s="15"/>
      <c r="T42" s="55"/>
      <c r="U42" s="14"/>
      <c r="V42" s="14"/>
      <c r="W42" s="14"/>
      <c r="X42" s="15"/>
      <c r="Y42" s="55"/>
      <c r="Z42" s="14"/>
      <c r="AA42" s="14"/>
      <c r="AB42" s="15"/>
      <c r="AC42" s="55"/>
      <c r="AD42" s="14"/>
      <c r="AE42" s="14"/>
      <c r="AF42" s="14"/>
      <c r="AG42" s="101"/>
      <c r="AH42" s="13"/>
      <c r="AI42" s="12"/>
      <c r="AJ42" s="51"/>
      <c r="AK42" s="93"/>
      <c r="AL42" s="93"/>
      <c r="AM42" s="93"/>
      <c r="AN42" s="93"/>
      <c r="AO42" s="93"/>
      <c r="AP42" s="93"/>
      <c r="AQ42" s="93"/>
      <c r="AR42" s="93"/>
      <c r="AS42" s="14"/>
      <c r="AT42" s="14"/>
      <c r="AU42" s="15"/>
      <c r="AV42" s="14"/>
      <c r="AW42" s="14"/>
      <c r="AX42" s="108">
        <f t="shared" si="3"/>
        <v>0</v>
      </c>
      <c r="AY42" s="39"/>
      <c r="AZ42" s="1"/>
      <c r="BA42" s="223"/>
    </row>
    <row r="43" spans="1:53" ht="12.75">
      <c r="A43" s="234"/>
      <c r="B43" s="189" t="s">
        <v>61</v>
      </c>
      <c r="C43" s="190"/>
      <c r="D43" s="117"/>
      <c r="E43" s="11"/>
      <c r="F43" s="19"/>
      <c r="G43" s="45"/>
      <c r="H43" s="14"/>
      <c r="I43" s="14"/>
      <c r="J43" s="15"/>
      <c r="K43" s="53"/>
      <c r="L43" s="14"/>
      <c r="M43" s="14"/>
      <c r="N43" s="101"/>
      <c r="O43" s="15"/>
      <c r="P43" s="45"/>
      <c r="Q43" s="14"/>
      <c r="R43" s="14"/>
      <c r="S43" s="15"/>
      <c r="T43" s="53"/>
      <c r="U43" s="14"/>
      <c r="V43" s="14"/>
      <c r="W43" s="14"/>
      <c r="X43" s="15"/>
      <c r="Y43" s="53"/>
      <c r="Z43" s="14"/>
      <c r="AA43" s="14"/>
      <c r="AB43" s="15"/>
      <c r="AC43" s="53"/>
      <c r="AD43" s="14"/>
      <c r="AE43" s="14"/>
      <c r="AF43" s="14"/>
      <c r="AG43" s="101"/>
      <c r="AH43" s="13"/>
      <c r="AI43" s="12"/>
      <c r="AJ43" s="49"/>
      <c r="AK43" s="94"/>
      <c r="AL43" s="94"/>
      <c r="AM43" s="94"/>
      <c r="AN43" s="94"/>
      <c r="AO43" s="94"/>
      <c r="AP43" s="94"/>
      <c r="AQ43" s="94"/>
      <c r="AR43" s="94"/>
      <c r="AS43" s="14"/>
      <c r="AT43" s="14"/>
      <c r="AU43" s="15"/>
      <c r="AV43" s="14"/>
      <c r="AW43" s="14"/>
      <c r="AX43" s="108">
        <f t="shared" si="3"/>
        <v>0</v>
      </c>
      <c r="AY43" s="39"/>
      <c r="AZ43" s="1"/>
      <c r="BA43" s="224"/>
    </row>
    <row r="44" spans="1:53" ht="12.75">
      <c r="A44" s="234"/>
      <c r="B44" s="189" t="s">
        <v>35</v>
      </c>
      <c r="C44" s="190"/>
      <c r="D44" s="117"/>
      <c r="E44" s="11"/>
      <c r="F44" s="19"/>
      <c r="G44" s="45"/>
      <c r="H44" s="14"/>
      <c r="I44" s="14"/>
      <c r="J44" s="15"/>
      <c r="K44" s="55"/>
      <c r="L44" s="14"/>
      <c r="M44" s="14"/>
      <c r="N44" s="101"/>
      <c r="O44" s="15"/>
      <c r="P44" s="45"/>
      <c r="Q44" s="14"/>
      <c r="R44" s="14"/>
      <c r="S44" s="15"/>
      <c r="T44" s="55"/>
      <c r="U44" s="14"/>
      <c r="V44" s="14"/>
      <c r="W44" s="14"/>
      <c r="X44" s="15"/>
      <c r="Y44" s="55"/>
      <c r="Z44" s="14"/>
      <c r="AA44" s="14"/>
      <c r="AB44" s="15"/>
      <c r="AC44" s="55"/>
      <c r="AD44" s="14"/>
      <c r="AE44" s="14"/>
      <c r="AF44" s="14"/>
      <c r="AG44" s="101"/>
      <c r="AH44" s="13"/>
      <c r="AI44" s="136"/>
      <c r="AJ44" s="51"/>
      <c r="AK44" s="93"/>
      <c r="AL44" s="93"/>
      <c r="AM44" s="93"/>
      <c r="AN44" s="93"/>
      <c r="AO44" s="93"/>
      <c r="AP44" s="93"/>
      <c r="AQ44" s="93"/>
      <c r="AR44" s="93"/>
      <c r="AS44" s="14"/>
      <c r="AT44" s="14"/>
      <c r="AU44" s="15"/>
      <c r="AV44" s="14"/>
      <c r="AW44" s="14"/>
      <c r="AX44" s="108">
        <f t="shared" si="3"/>
        <v>0</v>
      </c>
      <c r="AY44" s="39"/>
      <c r="AZ44" s="1"/>
      <c r="BA44" s="242"/>
    </row>
    <row r="45" spans="1:53" ht="13.5" thickBot="1">
      <c r="A45" s="234"/>
      <c r="B45" s="232" t="s">
        <v>19</v>
      </c>
      <c r="C45" s="233"/>
      <c r="D45" s="123"/>
      <c r="E45" s="62"/>
      <c r="F45" s="63"/>
      <c r="G45" s="64"/>
      <c r="H45" s="62"/>
      <c r="I45" s="62">
        <f>SUM(I39:I44)</f>
        <v>0</v>
      </c>
      <c r="J45" s="65"/>
      <c r="K45" s="66"/>
      <c r="L45" s="62"/>
      <c r="M45" s="62">
        <f>SUM(M39:M44)</f>
        <v>0</v>
      </c>
      <c r="N45" s="104"/>
      <c r="O45" s="65"/>
      <c r="P45" s="64"/>
      <c r="Q45" s="62"/>
      <c r="R45" s="62">
        <f>SUM(R39:R44)</f>
        <v>0</v>
      </c>
      <c r="S45" s="65"/>
      <c r="T45" s="64"/>
      <c r="U45" s="62"/>
      <c r="V45" s="62">
        <f>SUM(V39:V44)</f>
        <v>0</v>
      </c>
      <c r="W45" s="62">
        <f>SUM(W39:W44)</f>
        <v>0</v>
      </c>
      <c r="X45" s="65"/>
      <c r="Y45" s="66"/>
      <c r="Z45" s="62"/>
      <c r="AA45" s="62">
        <f>SUM(AA39:AA44)</f>
        <v>0</v>
      </c>
      <c r="AB45" s="65"/>
      <c r="AC45" s="64"/>
      <c r="AD45" s="62"/>
      <c r="AE45" s="62">
        <f>SUM(AE39:AE44)</f>
        <v>0</v>
      </c>
      <c r="AF45" s="62"/>
      <c r="AG45" s="104"/>
      <c r="AH45" s="64">
        <f>SUM(AH38:AH44)</f>
        <v>0</v>
      </c>
      <c r="AI45" s="65"/>
      <c r="AJ45" s="67"/>
      <c r="AK45" s="95"/>
      <c r="AL45" s="95"/>
      <c r="AM45" s="95"/>
      <c r="AN45" s="95"/>
      <c r="AO45" s="95"/>
      <c r="AP45" s="95"/>
      <c r="AQ45" s="95"/>
      <c r="AR45" s="95"/>
      <c r="AS45" s="62"/>
      <c r="AT45" s="62"/>
      <c r="AU45" s="65"/>
      <c r="AV45" s="24"/>
      <c r="AW45" s="24"/>
      <c r="AX45" s="20"/>
      <c r="AY45" s="36"/>
      <c r="AZ45" s="20"/>
      <c r="BA45" s="220"/>
    </row>
    <row r="46" spans="1:53" s="72" customFormat="1" ht="16.5" thickBot="1">
      <c r="A46" s="68"/>
      <c r="B46" s="227" t="s">
        <v>20</v>
      </c>
      <c r="C46" s="228"/>
      <c r="D46" s="228"/>
      <c r="E46" s="228"/>
      <c r="F46" s="229"/>
      <c r="G46" s="74"/>
      <c r="H46" s="75"/>
      <c r="I46" s="75">
        <f>SUM(I45,I36,I27,I18)</f>
        <v>99</v>
      </c>
      <c r="J46" s="76"/>
      <c r="K46" s="74"/>
      <c r="L46" s="75"/>
      <c r="M46" s="75">
        <f>SUM(M45,M36,M27,M18)</f>
        <v>66</v>
      </c>
      <c r="N46" s="78"/>
      <c r="O46" s="76"/>
      <c r="P46" s="74"/>
      <c r="Q46" s="75"/>
      <c r="R46" s="75">
        <f>SUM(R45,R36,R27,R18)</f>
        <v>72</v>
      </c>
      <c r="S46" s="76"/>
      <c r="T46" s="77"/>
      <c r="U46" s="75"/>
      <c r="V46" s="75">
        <f>SUM(V45,V36,V27,V18)</f>
        <v>99</v>
      </c>
      <c r="W46" s="75">
        <f>SUM(W45,W36,W27,W18)</f>
        <v>149</v>
      </c>
      <c r="X46" s="78"/>
      <c r="Y46" s="74"/>
      <c r="Z46" s="75"/>
      <c r="AA46" s="75">
        <f>SUM(AA45,AA36,AA27,AA18)</f>
        <v>72</v>
      </c>
      <c r="AB46" s="76"/>
      <c r="AC46" s="77"/>
      <c r="AD46" s="75"/>
      <c r="AE46" s="75">
        <f>SUM(AE45,AE36,AE27,AE18)</f>
        <v>51</v>
      </c>
      <c r="AF46" s="75"/>
      <c r="AG46" s="78"/>
      <c r="AH46" s="74"/>
      <c r="AI46" s="76"/>
      <c r="AJ46" s="74"/>
      <c r="AK46" s="77"/>
      <c r="AL46" s="77"/>
      <c r="AM46" s="77"/>
      <c r="AN46" s="77"/>
      <c r="AO46" s="77"/>
      <c r="AP46" s="77"/>
      <c r="AQ46" s="77"/>
      <c r="AR46" s="77"/>
      <c r="AS46" s="75"/>
      <c r="AT46" s="75"/>
      <c r="AU46" s="76"/>
      <c r="AV46" s="71"/>
      <c r="AW46" s="69"/>
      <c r="AX46" s="69"/>
      <c r="AY46" s="85"/>
      <c r="AZ46" s="69"/>
      <c r="BA46" s="70"/>
    </row>
  </sheetData>
  <mergeCells count="102">
    <mergeCell ref="V4:V9"/>
    <mergeCell ref="T4:T9"/>
    <mergeCell ref="O4:O9"/>
    <mergeCell ref="L4:L9"/>
    <mergeCell ref="M4:M9"/>
    <mergeCell ref="Q4:Q9"/>
    <mergeCell ref="R4:R9"/>
    <mergeCell ref="S4:S9"/>
    <mergeCell ref="U4:U9"/>
    <mergeCell ref="H4:H9"/>
    <mergeCell ref="N4:N9"/>
    <mergeCell ref="P4:P9"/>
    <mergeCell ref="J4:J9"/>
    <mergeCell ref="A19:A27"/>
    <mergeCell ref="B19:C19"/>
    <mergeCell ref="B26:C26"/>
    <mergeCell ref="B18:C18"/>
    <mergeCell ref="B20:C20"/>
    <mergeCell ref="B25:C25"/>
    <mergeCell ref="B27:C27"/>
    <mergeCell ref="B21:C21"/>
    <mergeCell ref="B24:C24"/>
    <mergeCell ref="BA44:BA45"/>
    <mergeCell ref="BA35:BA36"/>
    <mergeCell ref="BA37:BA40"/>
    <mergeCell ref="BA41:BA43"/>
    <mergeCell ref="BA28:BA31"/>
    <mergeCell ref="BA32:BA34"/>
    <mergeCell ref="BA26:BA27"/>
    <mergeCell ref="BA23:BA25"/>
    <mergeCell ref="A37:A45"/>
    <mergeCell ref="B37:C37"/>
    <mergeCell ref="A28:A36"/>
    <mergeCell ref="B28:C28"/>
    <mergeCell ref="B39:C39"/>
    <mergeCell ref="B38:C38"/>
    <mergeCell ref="B41:C41"/>
    <mergeCell ref="B33:C33"/>
    <mergeCell ref="B29:C29"/>
    <mergeCell ref="B30:C30"/>
    <mergeCell ref="B46:F46"/>
    <mergeCell ref="B35:C35"/>
    <mergeCell ref="B40:C40"/>
    <mergeCell ref="B34:C34"/>
    <mergeCell ref="B43:C43"/>
    <mergeCell ref="B44:C44"/>
    <mergeCell ref="B42:C42"/>
    <mergeCell ref="B36:C36"/>
    <mergeCell ref="B45:C45"/>
    <mergeCell ref="BA4:BA9"/>
    <mergeCell ref="AV4:AV9"/>
    <mergeCell ref="B17:C17"/>
    <mergeCell ref="B10:C10"/>
    <mergeCell ref="AW4:AW9"/>
    <mergeCell ref="BA10:BA13"/>
    <mergeCell ref="AX4:AX9"/>
    <mergeCell ref="AY4:AY9"/>
    <mergeCell ref="AZ4:AZ9"/>
    <mergeCell ref="G4:G9"/>
    <mergeCell ref="BA17:BA18"/>
    <mergeCell ref="B12:C12"/>
    <mergeCell ref="B16:C16"/>
    <mergeCell ref="BA14:BA16"/>
    <mergeCell ref="B14:C14"/>
    <mergeCell ref="B13:C13"/>
    <mergeCell ref="A4:B7"/>
    <mergeCell ref="C4:F4"/>
    <mergeCell ref="C7:F7"/>
    <mergeCell ref="A8:F8"/>
    <mergeCell ref="X4:X9"/>
    <mergeCell ref="BA19:BA22"/>
    <mergeCell ref="B15:C15"/>
    <mergeCell ref="I4:I9"/>
    <mergeCell ref="K4:K9"/>
    <mergeCell ref="C5:F5"/>
    <mergeCell ref="A9:C9"/>
    <mergeCell ref="A10:A18"/>
    <mergeCell ref="AT4:AT9"/>
    <mergeCell ref="AU4:AU9"/>
    <mergeCell ref="AS4:AS9"/>
    <mergeCell ref="AM4:AM9"/>
    <mergeCell ref="AR4:AR9"/>
    <mergeCell ref="AN4:AN9"/>
    <mergeCell ref="AO4:AO9"/>
    <mergeCell ref="AP4:AP9"/>
    <mergeCell ref="AQ4:AQ9"/>
    <mergeCell ref="AA4:AA9"/>
    <mergeCell ref="AJ4:AJ9"/>
    <mergeCell ref="AI4:AI9"/>
    <mergeCell ref="AH4:AH9"/>
    <mergeCell ref="AB4:AB9"/>
    <mergeCell ref="AE4:AE9"/>
    <mergeCell ref="AK4:AK9"/>
    <mergeCell ref="AL4:AL9"/>
    <mergeCell ref="B31:C31"/>
    <mergeCell ref="AG4:AG9"/>
    <mergeCell ref="AD4:AD9"/>
    <mergeCell ref="W4:W9"/>
    <mergeCell ref="AF4:AF9"/>
    <mergeCell ref="AC4:AC9"/>
    <mergeCell ref="Y4:Y9"/>
    <mergeCell ref="Z4:Z9"/>
  </mergeCells>
  <printOptions/>
  <pageMargins left="0.5905511811023623" right="0.3937007874015748" top="0.3937007874015748" bottom="0.3937007874015748" header="0" footer="0"/>
  <pageSetup fitToHeight="1" fitToWidth="1"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:H2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nemakačenko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</dc:creator>
  <cp:keywords/>
  <dc:description/>
  <cp:lastModifiedBy>Jana</cp:lastModifiedBy>
  <cp:lastPrinted>2008-02-28T12:57:33Z</cp:lastPrinted>
  <dcterms:created xsi:type="dcterms:W3CDTF">2005-03-11T19:04:14Z</dcterms:created>
  <dcterms:modified xsi:type="dcterms:W3CDTF">2008-02-29T21:12:06Z</dcterms:modified>
  <cp:category/>
  <cp:version/>
  <cp:contentType/>
  <cp:contentStatus/>
</cp:coreProperties>
</file>